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charts/style8.xml" ContentType="application/vnd.ms-office.chartstyle+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charts/style6.xml" ContentType="application/vnd.ms-office.chartsty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harts/style4.xml" ContentType="application/vnd.ms-office.chartstyle+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style2.xml" ContentType="application/vnd.ms-office.chartstyle+xml"/>
  <Override PartName="/xl/charts/colors9.xml" ContentType="application/vnd.ms-office.chartcolorstyle+xml"/>
  <Override PartName="/xl/worksheets/sheet3.xml" ContentType="application/vnd.openxmlformats-officedocument.spreadsheetml.worksheet+xml"/>
  <Override PartName="/xl/charts/chart18.xml" ContentType="application/vnd.openxmlformats-officedocument.drawingml.chart+xml"/>
  <Override PartName="/xl/charts/colors7.xml" ContentType="application/vnd.ms-office.chartcolorstyle+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olors5.xml" ContentType="application/vnd.ms-office.chartcolorstyle+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olors3.xml" ContentType="application/vnd.ms-office.chartcolorstyle+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olors1.xml" ContentType="application/vnd.ms-office.chartcolorstyle+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style9.xml" ContentType="application/vnd.ms-office.chartstyle+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charts/style7.xml" ContentType="application/vnd.ms-office.chartsty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charts/style5.xml" ContentType="application/vnd.ms-office.chartstyle+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style3.xml" ContentType="application/vnd.ms-office.chartstyle+xml"/>
  <Override PartName="/xl/charts/style1.xml" ContentType="application/vnd.ms-office.chartstyle+xml"/>
  <Override PartName="/xl/charts/colors8.xml" ContentType="application/vnd.ms-office.chartcolorstyle+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olors6.xml" ContentType="application/vnd.ms-office.chartcolorstyle+xml"/>
  <Override PartName="/xl/charts/chart17.xml" ContentType="application/vnd.openxmlformats-officedocument.drawingml.chart+xml"/>
  <Default Extension="gif" ContentType="image/gif"/>
  <Override PartName="/xl/calcChain.xml" ContentType="application/vnd.openxmlformats-officedocument.spreadsheetml.calcChain+xml"/>
  <Override PartName="/xl/charts/colors4.xml" ContentType="application/vnd.ms-office.chartcolorstyle+xml"/>
  <Override PartName="/xl/worksheets/sheet19.xml" ContentType="application/vnd.openxmlformats-officedocument.spreadsheetml.worksheet+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240" yWindow="105" windowWidth="14805" windowHeight="8010" firstSheet="7" activeTab="9"/>
  </bookViews>
  <sheets>
    <sheet name="Sheet1" sheetId="1" r:id="rId1"/>
    <sheet name="Sheet2" sheetId="2" r:id="rId2"/>
    <sheet name="ダイエット始めます 2014年" sheetId="3" r:id="rId3"/>
    <sheet name="ダイエットやめます 2014ー2006年" sheetId="4" r:id="rId4"/>
    <sheet name="Sheet13" sheetId="15" r:id="rId5"/>
    <sheet name="ダイエット始めます (2)" sheetId="18" r:id="rId6"/>
    <sheet name="ダイエット始めます" sheetId="11" r:id="rId7"/>
    <sheet name="ダイエットやめます" sheetId="8" r:id="rId8"/>
    <sheet name="ダイエット開始時の文章と継続日数" sheetId="19" r:id="rId9"/>
    <sheet name="0日ダイエットとと1日以上ダイエットの違い" sheetId="9" r:id="rId10"/>
    <sheet name="単語頻度解析" sheetId="10" r:id="rId11"/>
    <sheet name="BMI" sheetId="20" r:id="rId12"/>
    <sheet name="一般人のデータ統計値(女性)" sheetId="25" r:id="rId13"/>
    <sheet name="一般人のデータ(女性)" sheetId="24" r:id="rId14"/>
    <sheet name="芸能人・モデルのスリーサイズ(原本) (2)" sheetId="21" r:id="rId15"/>
    <sheet name="芸能人・モデルのスリーサイズ(BMI測定)" sheetId="22" r:id="rId16"/>
    <sheet name="身長、BWH(エンジンとして採用) " sheetId="28" r:id="rId17"/>
    <sheet name="身長、BW" sheetId="30" r:id="rId18"/>
    <sheet name="身長のみ" sheetId="31" r:id="rId19"/>
    <sheet name="身長、B" sheetId="32" r:id="rId20"/>
    <sheet name="身長、W" sheetId="33" r:id="rId21"/>
    <sheet name="身長、H" sheetId="34" r:id="rId22"/>
    <sheet name="芸能人体重推論エンジン(学習データ)" sheetId="26" r:id="rId23"/>
    <sheet name="AKBメンバ体重推論結果" sheetId="23" r:id="rId24"/>
    <sheet name="二次元美少女キャラクターのスリーサイズ1" sheetId="39" r:id="rId25"/>
  </sheets>
  <externalReferences>
    <externalReference r:id="rId26"/>
  </externalReferences>
  <definedNames>
    <definedName name="more" localSheetId="0">Sheet1!$C$21</definedName>
  </definedNames>
  <calcPr calcId="125725"/>
</workbook>
</file>

<file path=xl/calcChain.xml><?xml version="1.0" encoding="utf-8"?>
<calcChain xmlns="http://schemas.openxmlformats.org/spreadsheetml/2006/main">
  <c r="I327" i="39"/>
  <c r="I326"/>
  <c r="H74" i="23"/>
  <c r="J174" i="22"/>
  <c r="L170"/>
  <c r="J164"/>
  <c r="H16" i="23"/>
  <c r="H9"/>
  <c r="H8"/>
  <c r="H7"/>
  <c r="H6"/>
  <c r="H5"/>
  <c r="H4"/>
  <c r="H3"/>
  <c r="B73"/>
  <c r="H73" s="1"/>
  <c r="B72"/>
  <c r="H72" s="1"/>
  <c r="B71"/>
  <c r="H71" s="1"/>
  <c r="B70"/>
  <c r="H70" s="1"/>
  <c r="B69"/>
  <c r="H69" s="1"/>
  <c r="B68"/>
  <c r="H68" s="1"/>
  <c r="B67"/>
  <c r="H67" s="1"/>
  <c r="B66"/>
  <c r="H66" s="1"/>
  <c r="B65"/>
  <c r="H65" s="1"/>
  <c r="B64"/>
  <c r="H64" s="1"/>
  <c r="B63"/>
  <c r="H63" s="1"/>
  <c r="B62"/>
  <c r="H62" s="1"/>
  <c r="B61"/>
  <c r="H61" s="1"/>
  <c r="B60"/>
  <c r="H60" s="1"/>
  <c r="B59"/>
  <c r="H59" s="1"/>
  <c r="B58"/>
  <c r="H58" s="1"/>
  <c r="B57"/>
  <c r="H57" s="1"/>
  <c r="B56"/>
  <c r="H56" s="1"/>
  <c r="B55"/>
  <c r="H55" s="1"/>
  <c r="B54"/>
  <c r="H54" s="1"/>
  <c r="B53"/>
  <c r="H53" s="1"/>
  <c r="B52"/>
  <c r="H52" s="1"/>
  <c r="B51"/>
  <c r="H51" s="1"/>
  <c r="B50"/>
  <c r="H50" s="1"/>
  <c r="B49"/>
  <c r="H49" s="1"/>
  <c r="B48"/>
  <c r="H48" s="1"/>
  <c r="B47"/>
  <c r="H47" s="1"/>
  <c r="B46"/>
  <c r="H46" s="1"/>
  <c r="B45"/>
  <c r="H45" s="1"/>
  <c r="B44"/>
  <c r="H44" s="1"/>
  <c r="B43"/>
  <c r="H43" s="1"/>
  <c r="B42"/>
  <c r="H42" s="1"/>
  <c r="B41"/>
  <c r="H41" s="1"/>
  <c r="B40"/>
  <c r="H40" s="1"/>
  <c r="B39"/>
  <c r="H39" s="1"/>
  <c r="B38"/>
  <c r="H38" s="1"/>
  <c r="B37"/>
  <c r="H37" s="1"/>
  <c r="B36"/>
  <c r="H36" s="1"/>
  <c r="B35"/>
  <c r="H35" s="1"/>
  <c r="B34"/>
  <c r="H34" s="1"/>
  <c r="B33"/>
  <c r="H33" s="1"/>
  <c r="B32"/>
  <c r="H32" s="1"/>
  <c r="B31"/>
  <c r="H31" s="1"/>
  <c r="B30"/>
  <c r="H30" s="1"/>
  <c r="B29"/>
  <c r="H29" s="1"/>
  <c r="B28"/>
  <c r="H28" s="1"/>
  <c r="B27"/>
  <c r="H27" s="1"/>
  <c r="B26"/>
  <c r="H26" s="1"/>
  <c r="B25"/>
  <c r="H25" s="1"/>
  <c r="B24"/>
  <c r="H24" s="1"/>
  <c r="B23"/>
  <c r="H23" s="1"/>
  <c r="B22"/>
  <c r="H22" s="1"/>
  <c r="B21"/>
  <c r="H21" s="1"/>
  <c r="B20"/>
  <c r="H20" s="1"/>
  <c r="B19"/>
  <c r="H19" s="1"/>
  <c r="B18"/>
  <c r="H18" s="1"/>
  <c r="B17"/>
  <c r="H17" s="1"/>
  <c r="B16"/>
  <c r="B15"/>
  <c r="H15" s="1"/>
  <c r="B14"/>
  <c r="H14" s="1"/>
  <c r="B13"/>
  <c r="H13" s="1"/>
  <c r="B12"/>
  <c r="H12" s="1"/>
  <c r="B11"/>
  <c r="H11" s="1"/>
  <c r="B10"/>
  <c r="H10" s="1"/>
  <c r="G169" i="26"/>
  <c r="G166"/>
  <c r="G142"/>
  <c r="G134"/>
  <c r="G136"/>
  <c r="G15"/>
  <c r="K69" i="23" l="1"/>
  <c r="K64"/>
  <c r="K60"/>
  <c r="K67"/>
  <c r="K61"/>
  <c r="K68"/>
  <c r="K63"/>
  <c r="K59"/>
  <c r="M63"/>
  <c r="N63" s="1"/>
  <c r="M65"/>
  <c r="M64"/>
  <c r="N64" s="1"/>
  <c r="K66"/>
  <c r="K62"/>
  <c r="K65"/>
  <c r="G145" i="26"/>
  <c r="G170"/>
  <c r="G158"/>
  <c r="G165"/>
  <c r="G155"/>
  <c r="G154"/>
  <c r="G102"/>
  <c r="G146"/>
  <c r="G150"/>
  <c r="G157"/>
  <c r="G98"/>
  <c r="G111"/>
  <c r="G168"/>
  <c r="G84"/>
  <c r="G167"/>
  <c r="G55"/>
  <c r="G160"/>
  <c r="G121"/>
  <c r="G171"/>
  <c r="G65"/>
  <c r="G143"/>
  <c r="G54"/>
  <c r="G162"/>
  <c r="G135"/>
  <c r="G164"/>
  <c r="G129"/>
  <c r="G113"/>
  <c r="G81"/>
  <c r="G99"/>
  <c r="G112"/>
  <c r="G41"/>
  <c r="G132"/>
  <c r="G101"/>
  <c r="G69"/>
  <c r="G125"/>
  <c r="G116"/>
  <c r="G131"/>
  <c r="G163"/>
  <c r="G151"/>
  <c r="G59"/>
  <c r="G56"/>
  <c r="G48"/>
  <c r="G57"/>
  <c r="G47"/>
  <c r="G127"/>
  <c r="G94"/>
  <c r="G37"/>
  <c r="G152"/>
  <c r="G120"/>
  <c r="G126"/>
  <c r="G153"/>
  <c r="G148"/>
  <c r="G139"/>
  <c r="G60"/>
  <c r="G38"/>
  <c r="G103"/>
  <c r="G58"/>
  <c r="G133"/>
  <c r="G161"/>
  <c r="G147"/>
  <c r="G97"/>
  <c r="G79"/>
  <c r="G144"/>
  <c r="G31"/>
  <c r="G109"/>
  <c r="G24"/>
  <c r="G149"/>
  <c r="G78"/>
  <c r="G77"/>
  <c r="G159"/>
  <c r="G32"/>
  <c r="G96"/>
  <c r="G30"/>
  <c r="G122"/>
  <c r="G63"/>
  <c r="G110"/>
  <c r="G128"/>
  <c r="G124"/>
  <c r="G53"/>
  <c r="G156"/>
  <c r="G115"/>
  <c r="G141"/>
  <c r="G82"/>
  <c r="G87"/>
  <c r="G52"/>
  <c r="G40"/>
  <c r="G130"/>
  <c r="G119"/>
  <c r="G23"/>
  <c r="G67"/>
  <c r="G137"/>
  <c r="G83"/>
  <c r="G26"/>
  <c r="G118"/>
  <c r="G91"/>
  <c r="G92"/>
  <c r="G138"/>
  <c r="G25"/>
  <c r="G90"/>
  <c r="G19"/>
  <c r="G89"/>
  <c r="G88"/>
  <c r="G117"/>
  <c r="G43"/>
  <c r="G106"/>
  <c r="G140"/>
  <c r="G33"/>
  <c r="G44"/>
  <c r="G70"/>
  <c r="G93"/>
  <c r="G104"/>
  <c r="G105"/>
  <c r="G42"/>
  <c r="G14"/>
  <c r="G12"/>
  <c r="G45"/>
  <c r="G46"/>
  <c r="G72"/>
  <c r="G108"/>
  <c r="G35"/>
  <c r="G34"/>
  <c r="G9"/>
  <c r="G36"/>
  <c r="G95"/>
  <c r="G71"/>
  <c r="G107"/>
  <c r="G8"/>
  <c r="G73"/>
  <c r="G27"/>
  <c r="G85"/>
  <c r="G20"/>
  <c r="G74"/>
  <c r="G76"/>
  <c r="G28"/>
  <c r="G62"/>
  <c r="G10"/>
  <c r="G86"/>
  <c r="G75"/>
  <c r="G68"/>
  <c r="G114"/>
  <c r="G39"/>
  <c r="G61"/>
  <c r="G49"/>
  <c r="G123"/>
  <c r="G11"/>
  <c r="G50"/>
  <c r="G21"/>
  <c r="G100"/>
  <c r="G80"/>
  <c r="G51"/>
  <c r="G29"/>
  <c r="G64"/>
  <c r="G6"/>
  <c r="G18"/>
  <c r="G66"/>
  <c r="G5"/>
  <c r="G22"/>
  <c r="G7"/>
  <c r="G13"/>
  <c r="G17"/>
  <c r="G4"/>
  <c r="G16"/>
  <c r="G3"/>
  <c r="K3" i="24"/>
  <c r="L3"/>
  <c r="K4"/>
  <c r="L4"/>
  <c r="K5"/>
  <c r="L5"/>
  <c r="K6"/>
  <c r="L6"/>
  <c r="K7"/>
  <c r="L7"/>
  <c r="K8"/>
  <c r="L8"/>
  <c r="K9"/>
  <c r="L9"/>
  <c r="K10"/>
  <c r="L10"/>
  <c r="K11"/>
  <c r="L11"/>
  <c r="K12"/>
  <c r="L12"/>
  <c r="K13"/>
  <c r="L13"/>
  <c r="K14"/>
  <c r="L14"/>
  <c r="K15"/>
  <c r="L15"/>
  <c r="K16"/>
  <c r="L16"/>
  <c r="K17"/>
  <c r="L17"/>
  <c r="K18"/>
  <c r="L18"/>
  <c r="K19"/>
  <c r="L19"/>
  <c r="K20"/>
  <c r="L20"/>
  <c r="K21"/>
  <c r="L21"/>
  <c r="K22"/>
  <c r="L22"/>
  <c r="K23"/>
  <c r="L23"/>
  <c r="K24"/>
  <c r="L24"/>
  <c r="K25"/>
  <c r="L25"/>
  <c r="K26"/>
  <c r="L26"/>
  <c r="K27"/>
  <c r="L27"/>
  <c r="K28"/>
  <c r="L28"/>
  <c r="K29"/>
  <c r="L29"/>
  <c r="K30"/>
  <c r="L30"/>
  <c r="K31"/>
  <c r="L31"/>
  <c r="K32"/>
  <c r="L32"/>
  <c r="K33"/>
  <c r="L33"/>
  <c r="K34"/>
  <c r="L34"/>
  <c r="K35"/>
  <c r="L35"/>
  <c r="K36"/>
  <c r="L36"/>
  <c r="K37"/>
  <c r="L37"/>
  <c r="K38"/>
  <c r="L38"/>
  <c r="K39"/>
  <c r="L39"/>
  <c r="K40"/>
  <c r="L40"/>
  <c r="K41"/>
  <c r="L41"/>
  <c r="K42"/>
  <c r="L42"/>
  <c r="K43"/>
  <c r="L43"/>
  <c r="K44"/>
  <c r="L44"/>
  <c r="K45"/>
  <c r="L45"/>
  <c r="K46"/>
  <c r="L46"/>
  <c r="K47"/>
  <c r="L47"/>
  <c r="K48"/>
  <c r="L48"/>
  <c r="K49"/>
  <c r="L49"/>
  <c r="K50"/>
  <c r="L50"/>
  <c r="K51"/>
  <c r="L51"/>
  <c r="K52"/>
  <c r="L52"/>
  <c r="K53"/>
  <c r="L53"/>
  <c r="K54"/>
  <c r="L54"/>
  <c r="K55"/>
  <c r="L55"/>
  <c r="K56"/>
  <c r="L56"/>
  <c r="K57"/>
  <c r="L57"/>
  <c r="K58"/>
  <c r="L58"/>
  <c r="K59"/>
  <c r="L59"/>
  <c r="K60"/>
  <c r="L60"/>
  <c r="K61"/>
  <c r="L61"/>
  <c r="K62"/>
  <c r="L62"/>
  <c r="K63"/>
  <c r="L63"/>
  <c r="K64"/>
  <c r="L64"/>
  <c r="K65"/>
  <c r="L65"/>
  <c r="K66"/>
  <c r="L66"/>
  <c r="K67"/>
  <c r="L67"/>
  <c r="K68"/>
  <c r="L68"/>
  <c r="K69"/>
  <c r="L69"/>
  <c r="K70"/>
  <c r="L70"/>
  <c r="K71"/>
  <c r="L71"/>
  <c r="K72"/>
  <c r="L72"/>
  <c r="K73"/>
  <c r="L73"/>
  <c r="K74"/>
  <c r="L74"/>
  <c r="K75"/>
  <c r="L75"/>
  <c r="K76"/>
  <c r="L76"/>
  <c r="K77"/>
  <c r="L77"/>
  <c r="K78"/>
  <c r="L78"/>
  <c r="K79"/>
  <c r="L79"/>
  <c r="K80"/>
  <c r="L80"/>
  <c r="K81"/>
  <c r="L81"/>
  <c r="K82"/>
  <c r="L82"/>
  <c r="K83"/>
  <c r="L83"/>
  <c r="K84"/>
  <c r="L84"/>
  <c r="K85"/>
  <c r="L85"/>
  <c r="K86"/>
  <c r="L86"/>
  <c r="K87"/>
  <c r="L87"/>
  <c r="K88"/>
  <c r="L88"/>
  <c r="K89"/>
  <c r="L89"/>
  <c r="K90"/>
  <c r="L90"/>
  <c r="K91"/>
  <c r="L91"/>
  <c r="K92"/>
  <c r="L92"/>
  <c r="K93"/>
  <c r="L93"/>
  <c r="K94"/>
  <c r="L94"/>
  <c r="K95"/>
  <c r="L95"/>
  <c r="K96"/>
  <c r="L96"/>
  <c r="K97"/>
  <c r="L97"/>
  <c r="K98"/>
  <c r="L98"/>
  <c r="K99"/>
  <c r="L99"/>
  <c r="K100"/>
  <c r="L100"/>
  <c r="K101"/>
  <c r="L101"/>
  <c r="K102"/>
  <c r="L102"/>
  <c r="K103"/>
  <c r="L103"/>
  <c r="K104"/>
  <c r="L104"/>
  <c r="K105"/>
  <c r="L105"/>
  <c r="K106"/>
  <c r="L106"/>
  <c r="K107"/>
  <c r="L107"/>
  <c r="K108"/>
  <c r="L108"/>
  <c r="K109"/>
  <c r="L109"/>
  <c r="H172" i="2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J173" s="1"/>
  <c r="H4"/>
  <c r="H3"/>
  <c r="AH29" i="20"/>
  <c r="BF53"/>
  <c r="BE53"/>
  <c r="BD53"/>
  <c r="BC53"/>
  <c r="BB53"/>
  <c r="BA53"/>
  <c r="AZ53"/>
  <c r="AY53"/>
  <c r="AX53"/>
  <c r="AW53"/>
  <c r="AV53"/>
  <c r="AU53"/>
  <c r="AT53"/>
  <c r="AS53"/>
  <c r="AR53"/>
  <c r="AQ53"/>
  <c r="AP53"/>
  <c r="AO53"/>
  <c r="AN53"/>
  <c r="AM53"/>
  <c r="AL53"/>
  <c r="AK53"/>
  <c r="AJ53"/>
  <c r="AI53"/>
  <c r="AH53"/>
  <c r="AG53"/>
  <c r="AF53"/>
  <c r="AE53"/>
  <c r="AD53"/>
  <c r="AC53"/>
  <c r="AB53"/>
  <c r="AA53"/>
  <c r="Z53"/>
  <c r="Y53"/>
  <c r="X53"/>
  <c r="W53"/>
  <c r="V53"/>
  <c r="U53"/>
  <c r="T53"/>
  <c r="S53"/>
  <c r="R53"/>
  <c r="Q53"/>
  <c r="P53"/>
  <c r="O53"/>
  <c r="N53"/>
  <c r="M53"/>
  <c r="L53"/>
  <c r="K53"/>
  <c r="J53"/>
  <c r="I53"/>
  <c r="H53"/>
  <c r="G53"/>
  <c r="F53"/>
  <c r="E53"/>
  <c r="D53"/>
  <c r="C53"/>
  <c r="BF52"/>
  <c r="BE52"/>
  <c r="BD52"/>
  <c r="BC52"/>
  <c r="BB52"/>
  <c r="BA52"/>
  <c r="AZ52"/>
  <c r="AY52"/>
  <c r="AX52"/>
  <c r="AW52"/>
  <c r="AV52"/>
  <c r="AU52"/>
  <c r="AT52"/>
  <c r="AS52"/>
  <c r="AR52"/>
  <c r="AQ52"/>
  <c r="AP52"/>
  <c r="AO52"/>
  <c r="AN52"/>
  <c r="AM52"/>
  <c r="AL52"/>
  <c r="AK52"/>
  <c r="AJ52"/>
  <c r="AI52"/>
  <c r="AH52"/>
  <c r="AG52"/>
  <c r="AF52"/>
  <c r="AE52"/>
  <c r="AD52"/>
  <c r="AC52"/>
  <c r="AB52"/>
  <c r="AA52"/>
  <c r="Z52"/>
  <c r="Y52"/>
  <c r="X52"/>
  <c r="W52"/>
  <c r="V52"/>
  <c r="U52"/>
  <c r="T52"/>
  <c r="S52"/>
  <c r="R52"/>
  <c r="Q52"/>
  <c r="P52"/>
  <c r="O52"/>
  <c r="N52"/>
  <c r="M52"/>
  <c r="L52"/>
  <c r="K52"/>
  <c r="J52"/>
  <c r="I52"/>
  <c r="H52"/>
  <c r="G52"/>
  <c r="F52"/>
  <c r="E52"/>
  <c r="D52"/>
  <c r="C52"/>
  <c r="BF51"/>
  <c r="BE51"/>
  <c r="BD51"/>
  <c r="BC51"/>
  <c r="BB51"/>
  <c r="BA51"/>
  <c r="AZ51"/>
  <c r="AY51"/>
  <c r="AX51"/>
  <c r="AW51"/>
  <c r="AV51"/>
  <c r="AU51"/>
  <c r="AT51"/>
  <c r="AS51"/>
  <c r="AR51"/>
  <c r="AQ51"/>
  <c r="AP51"/>
  <c r="AO51"/>
  <c r="AN51"/>
  <c r="AM51"/>
  <c r="AL51"/>
  <c r="AK51"/>
  <c r="AJ51"/>
  <c r="AI51"/>
  <c r="AH51"/>
  <c r="AG51"/>
  <c r="AF51"/>
  <c r="AE51"/>
  <c r="AD51"/>
  <c r="AC51"/>
  <c r="AB51"/>
  <c r="AA51"/>
  <c r="Z51"/>
  <c r="Y51"/>
  <c r="X51"/>
  <c r="W51"/>
  <c r="V51"/>
  <c r="U51"/>
  <c r="T51"/>
  <c r="S51"/>
  <c r="R51"/>
  <c r="Q51"/>
  <c r="P51"/>
  <c r="O51"/>
  <c r="N51"/>
  <c r="M51"/>
  <c r="L51"/>
  <c r="K51"/>
  <c r="J51"/>
  <c r="I51"/>
  <c r="H51"/>
  <c r="G51"/>
  <c r="F51"/>
  <c r="E51"/>
  <c r="D51"/>
  <c r="C51"/>
  <c r="BF50"/>
  <c r="BE50"/>
  <c r="BD50"/>
  <c r="BC50"/>
  <c r="BB50"/>
  <c r="BA50"/>
  <c r="AZ50"/>
  <c r="AY50"/>
  <c r="AX50"/>
  <c r="AW50"/>
  <c r="AV50"/>
  <c r="AU50"/>
  <c r="AT50"/>
  <c r="AS50"/>
  <c r="AR50"/>
  <c r="AQ50"/>
  <c r="AP50"/>
  <c r="AO50"/>
  <c r="AN50"/>
  <c r="AM50"/>
  <c r="AL50"/>
  <c r="AK50"/>
  <c r="AJ50"/>
  <c r="AI50"/>
  <c r="AH50"/>
  <c r="AG50"/>
  <c r="AF50"/>
  <c r="AE50"/>
  <c r="AD50"/>
  <c r="AC50"/>
  <c r="AB50"/>
  <c r="AA50"/>
  <c r="Z50"/>
  <c r="Y50"/>
  <c r="X50"/>
  <c r="W50"/>
  <c r="V50"/>
  <c r="U50"/>
  <c r="T50"/>
  <c r="S50"/>
  <c r="R50"/>
  <c r="Q50"/>
  <c r="P50"/>
  <c r="O50"/>
  <c r="N50"/>
  <c r="M50"/>
  <c r="L50"/>
  <c r="K50"/>
  <c r="J50"/>
  <c r="I50"/>
  <c r="H50"/>
  <c r="G50"/>
  <c r="F50"/>
  <c r="E50"/>
  <c r="D50"/>
  <c r="C50"/>
  <c r="BF49"/>
  <c r="BE49"/>
  <c r="BD49"/>
  <c r="BC49"/>
  <c r="BB49"/>
  <c r="BA49"/>
  <c r="AZ49"/>
  <c r="AY49"/>
  <c r="AX49"/>
  <c r="AW49"/>
  <c r="AV49"/>
  <c r="AU49"/>
  <c r="AT49"/>
  <c r="AS49"/>
  <c r="AR49"/>
  <c r="AQ49"/>
  <c r="AP49"/>
  <c r="AO49"/>
  <c r="AN49"/>
  <c r="AM49"/>
  <c r="AL49"/>
  <c r="AK49"/>
  <c r="AJ49"/>
  <c r="AI49"/>
  <c r="AH49"/>
  <c r="AG49"/>
  <c r="AF49"/>
  <c r="AE49"/>
  <c r="AD49"/>
  <c r="AC49"/>
  <c r="AB49"/>
  <c r="AA49"/>
  <c r="Z49"/>
  <c r="Y49"/>
  <c r="X49"/>
  <c r="W49"/>
  <c r="V49"/>
  <c r="U49"/>
  <c r="T49"/>
  <c r="S49"/>
  <c r="R49"/>
  <c r="Q49"/>
  <c r="P49"/>
  <c r="O49"/>
  <c r="N49"/>
  <c r="M49"/>
  <c r="L49"/>
  <c r="K49"/>
  <c r="J49"/>
  <c r="I49"/>
  <c r="H49"/>
  <c r="G49"/>
  <c r="F49"/>
  <c r="E49"/>
  <c r="D49"/>
  <c r="C49"/>
  <c r="BF48"/>
  <c r="BE48"/>
  <c r="BD48"/>
  <c r="BC48"/>
  <c r="BB48"/>
  <c r="BA48"/>
  <c r="AZ48"/>
  <c r="AY48"/>
  <c r="AX48"/>
  <c r="AW48"/>
  <c r="AV48"/>
  <c r="AU48"/>
  <c r="AT48"/>
  <c r="AS48"/>
  <c r="AR48"/>
  <c r="AQ48"/>
  <c r="AP48"/>
  <c r="AO48"/>
  <c r="AN48"/>
  <c r="AM48"/>
  <c r="AL48"/>
  <c r="AK48"/>
  <c r="AJ48"/>
  <c r="AI48"/>
  <c r="AH48"/>
  <c r="AG48"/>
  <c r="AF48"/>
  <c r="AE48"/>
  <c r="AD48"/>
  <c r="AC48"/>
  <c r="AB48"/>
  <c r="AA48"/>
  <c r="Z48"/>
  <c r="Y48"/>
  <c r="X48"/>
  <c r="W48"/>
  <c r="V48"/>
  <c r="U48"/>
  <c r="T48"/>
  <c r="S48"/>
  <c r="R48"/>
  <c r="Q48"/>
  <c r="P48"/>
  <c r="O48"/>
  <c r="N48"/>
  <c r="M48"/>
  <c r="L48"/>
  <c r="K48"/>
  <c r="J48"/>
  <c r="I48"/>
  <c r="H48"/>
  <c r="G48"/>
  <c r="F48"/>
  <c r="E48"/>
  <c r="D48"/>
  <c r="C48"/>
  <c r="BF47"/>
  <c r="BE47"/>
  <c r="BD47"/>
  <c r="BC47"/>
  <c r="BB47"/>
  <c r="BA47"/>
  <c r="AZ47"/>
  <c r="AY47"/>
  <c r="AX47"/>
  <c r="AW47"/>
  <c r="AV47"/>
  <c r="AU47"/>
  <c r="AT47"/>
  <c r="AS47"/>
  <c r="AR47"/>
  <c r="AQ47"/>
  <c r="AP47"/>
  <c r="AO47"/>
  <c r="AN47"/>
  <c r="AM47"/>
  <c r="AL47"/>
  <c r="AK47"/>
  <c r="AJ47"/>
  <c r="AI47"/>
  <c r="AH47"/>
  <c r="AG47"/>
  <c r="AF47"/>
  <c r="AE47"/>
  <c r="AD47"/>
  <c r="AC47"/>
  <c r="AB47"/>
  <c r="AA47"/>
  <c r="Z47"/>
  <c r="Y47"/>
  <c r="X47"/>
  <c r="W47"/>
  <c r="V47"/>
  <c r="U47"/>
  <c r="T47"/>
  <c r="S47"/>
  <c r="R47"/>
  <c r="Q47"/>
  <c r="P47"/>
  <c r="O47"/>
  <c r="N47"/>
  <c r="M47"/>
  <c r="L47"/>
  <c r="K47"/>
  <c r="J47"/>
  <c r="I47"/>
  <c r="H47"/>
  <c r="G47"/>
  <c r="F47"/>
  <c r="E47"/>
  <c r="D47"/>
  <c r="C47"/>
  <c r="BF46"/>
  <c r="BE46"/>
  <c r="BD46"/>
  <c r="BC46"/>
  <c r="BB46"/>
  <c r="BA46"/>
  <c r="AZ46"/>
  <c r="AY46"/>
  <c r="AX46"/>
  <c r="AW46"/>
  <c r="AV46"/>
  <c r="AU46"/>
  <c r="AT46"/>
  <c r="AS46"/>
  <c r="AR46"/>
  <c r="AQ46"/>
  <c r="AP46"/>
  <c r="AO46"/>
  <c r="AN46"/>
  <c r="AM46"/>
  <c r="AL46"/>
  <c r="AK46"/>
  <c r="AJ46"/>
  <c r="AI46"/>
  <c r="AH46"/>
  <c r="AG46"/>
  <c r="AF46"/>
  <c r="AE46"/>
  <c r="AD46"/>
  <c r="AC46"/>
  <c r="AB46"/>
  <c r="AA46"/>
  <c r="Z46"/>
  <c r="Y46"/>
  <c r="X46"/>
  <c r="W46"/>
  <c r="V46"/>
  <c r="U46"/>
  <c r="T46"/>
  <c r="S46"/>
  <c r="R46"/>
  <c r="Q46"/>
  <c r="P46"/>
  <c r="O46"/>
  <c r="N46"/>
  <c r="M46"/>
  <c r="L46"/>
  <c r="K46"/>
  <c r="J46"/>
  <c r="I46"/>
  <c r="H46"/>
  <c r="G46"/>
  <c r="F46"/>
  <c r="E46"/>
  <c r="D46"/>
  <c r="C46"/>
  <c r="BF45"/>
  <c r="BE45"/>
  <c r="BD45"/>
  <c r="BC45"/>
  <c r="BB45"/>
  <c r="BA45"/>
  <c r="AZ45"/>
  <c r="AY45"/>
  <c r="AX45"/>
  <c r="AW45"/>
  <c r="AV45"/>
  <c r="AU45"/>
  <c r="AT45"/>
  <c r="AS45"/>
  <c r="AR45"/>
  <c r="AQ45"/>
  <c r="AP45"/>
  <c r="AO45"/>
  <c r="AN45"/>
  <c r="AM45"/>
  <c r="AL45"/>
  <c r="AK45"/>
  <c r="AJ45"/>
  <c r="AI45"/>
  <c r="AH45"/>
  <c r="AG45"/>
  <c r="AF45"/>
  <c r="AE45"/>
  <c r="AD45"/>
  <c r="AC45"/>
  <c r="AB45"/>
  <c r="AA45"/>
  <c r="Z45"/>
  <c r="Y45"/>
  <c r="X45"/>
  <c r="W45"/>
  <c r="V45"/>
  <c r="U45"/>
  <c r="T45"/>
  <c r="S45"/>
  <c r="R45"/>
  <c r="Q45"/>
  <c r="P45"/>
  <c r="O45"/>
  <c r="N45"/>
  <c r="M45"/>
  <c r="L45"/>
  <c r="K45"/>
  <c r="J45"/>
  <c r="I45"/>
  <c r="H45"/>
  <c r="G45"/>
  <c r="F45"/>
  <c r="E45"/>
  <c r="D45"/>
  <c r="C45"/>
  <c r="BF44"/>
  <c r="BE44"/>
  <c r="BD44"/>
  <c r="BC44"/>
  <c r="BB44"/>
  <c r="BA44"/>
  <c r="AZ44"/>
  <c r="AY44"/>
  <c r="AX44"/>
  <c r="AW44"/>
  <c r="AV44"/>
  <c r="AU44"/>
  <c r="AT44"/>
  <c r="AS44"/>
  <c r="AR44"/>
  <c r="AQ44"/>
  <c r="AP44"/>
  <c r="AO44"/>
  <c r="AN44"/>
  <c r="AM44"/>
  <c r="AL44"/>
  <c r="AK44"/>
  <c r="AJ44"/>
  <c r="AI44"/>
  <c r="AH44"/>
  <c r="AG44"/>
  <c r="AF44"/>
  <c r="AE44"/>
  <c r="AD44"/>
  <c r="AC44"/>
  <c r="AB44"/>
  <c r="AA44"/>
  <c r="Z44"/>
  <c r="Y44"/>
  <c r="X44"/>
  <c r="W44"/>
  <c r="V44"/>
  <c r="U44"/>
  <c r="T44"/>
  <c r="S44"/>
  <c r="R44"/>
  <c r="Q44"/>
  <c r="P44"/>
  <c r="O44"/>
  <c r="N44"/>
  <c r="M44"/>
  <c r="L44"/>
  <c r="K44"/>
  <c r="J44"/>
  <c r="I44"/>
  <c r="H44"/>
  <c r="G44"/>
  <c r="F44"/>
  <c r="E44"/>
  <c r="D44"/>
  <c r="C44"/>
  <c r="BF43"/>
  <c r="BE43"/>
  <c r="BD43"/>
  <c r="BC43"/>
  <c r="BB43"/>
  <c r="BA43"/>
  <c r="AZ43"/>
  <c r="AY43"/>
  <c r="AX43"/>
  <c r="AW43"/>
  <c r="AV43"/>
  <c r="AU43"/>
  <c r="AT43"/>
  <c r="AS43"/>
  <c r="AR43"/>
  <c r="AQ43"/>
  <c r="AP43"/>
  <c r="AO43"/>
  <c r="AN43"/>
  <c r="AM43"/>
  <c r="AL43"/>
  <c r="AK43"/>
  <c r="AJ43"/>
  <c r="AI43"/>
  <c r="AH43"/>
  <c r="AG43"/>
  <c r="AF43"/>
  <c r="AE43"/>
  <c r="AD43"/>
  <c r="AC43"/>
  <c r="AB43"/>
  <c r="AA43"/>
  <c r="Z43"/>
  <c r="Y43"/>
  <c r="X43"/>
  <c r="W43"/>
  <c r="V43"/>
  <c r="U43"/>
  <c r="T43"/>
  <c r="S43"/>
  <c r="R43"/>
  <c r="Q43"/>
  <c r="P43"/>
  <c r="O43"/>
  <c r="N43"/>
  <c r="M43"/>
  <c r="L43"/>
  <c r="K43"/>
  <c r="J43"/>
  <c r="I43"/>
  <c r="H43"/>
  <c r="G43"/>
  <c r="F43"/>
  <c r="E43"/>
  <c r="D43"/>
  <c r="C43"/>
  <c r="BF42"/>
  <c r="BE42"/>
  <c r="BD42"/>
  <c r="BC42"/>
  <c r="BB42"/>
  <c r="BA42"/>
  <c r="AZ42"/>
  <c r="AY42"/>
  <c r="AX42"/>
  <c r="AW42"/>
  <c r="AV42"/>
  <c r="AU42"/>
  <c r="AT42"/>
  <c r="AS42"/>
  <c r="AR42"/>
  <c r="AQ42"/>
  <c r="AP42"/>
  <c r="AO42"/>
  <c r="AN42"/>
  <c r="AM42"/>
  <c r="AL42"/>
  <c r="AK42"/>
  <c r="AJ42"/>
  <c r="AI42"/>
  <c r="AH42"/>
  <c r="AG42"/>
  <c r="AF42"/>
  <c r="AE42"/>
  <c r="AD42"/>
  <c r="AC42"/>
  <c r="AB42"/>
  <c r="AA42"/>
  <c r="Z42"/>
  <c r="Y42"/>
  <c r="X42"/>
  <c r="W42"/>
  <c r="V42"/>
  <c r="U42"/>
  <c r="T42"/>
  <c r="S42"/>
  <c r="R42"/>
  <c r="Q42"/>
  <c r="P42"/>
  <c r="O42"/>
  <c r="N42"/>
  <c r="M42"/>
  <c r="L42"/>
  <c r="K42"/>
  <c r="J42"/>
  <c r="I42"/>
  <c r="H42"/>
  <c r="G42"/>
  <c r="F42"/>
  <c r="E42"/>
  <c r="D42"/>
  <c r="C42"/>
  <c r="BF41"/>
  <c r="BE41"/>
  <c r="BD41"/>
  <c r="BC41"/>
  <c r="BB41"/>
  <c r="BA41"/>
  <c r="AZ41"/>
  <c r="AY41"/>
  <c r="AX41"/>
  <c r="AW41"/>
  <c r="AV41"/>
  <c r="AU41"/>
  <c r="AT41"/>
  <c r="AS41"/>
  <c r="AR41"/>
  <c r="AQ41"/>
  <c r="AP41"/>
  <c r="AO41"/>
  <c r="AN41"/>
  <c r="AM41"/>
  <c r="AL41"/>
  <c r="AK41"/>
  <c r="AJ41"/>
  <c r="AI41"/>
  <c r="AH41"/>
  <c r="AG41"/>
  <c r="AF41"/>
  <c r="AE41"/>
  <c r="AD41"/>
  <c r="AC41"/>
  <c r="AB41"/>
  <c r="AA41"/>
  <c r="Z41"/>
  <c r="Y41"/>
  <c r="X41"/>
  <c r="W41"/>
  <c r="V41"/>
  <c r="U41"/>
  <c r="T41"/>
  <c r="S41"/>
  <c r="R41"/>
  <c r="Q41"/>
  <c r="P41"/>
  <c r="O41"/>
  <c r="N41"/>
  <c r="M41"/>
  <c r="L41"/>
  <c r="K41"/>
  <c r="J41"/>
  <c r="I41"/>
  <c r="H41"/>
  <c r="G41"/>
  <c r="F41"/>
  <c r="E41"/>
  <c r="D41"/>
  <c r="C41"/>
  <c r="BF40"/>
  <c r="BE40"/>
  <c r="BD40"/>
  <c r="BC40"/>
  <c r="BB40"/>
  <c r="BA40"/>
  <c r="AZ40"/>
  <c r="AY40"/>
  <c r="AX40"/>
  <c r="AW40"/>
  <c r="AV40"/>
  <c r="AU40"/>
  <c r="AT40"/>
  <c r="AS40"/>
  <c r="AR40"/>
  <c r="AQ40"/>
  <c r="AP40"/>
  <c r="AO40"/>
  <c r="AN40"/>
  <c r="AM40"/>
  <c r="AL40"/>
  <c r="AK40"/>
  <c r="AJ40"/>
  <c r="AI40"/>
  <c r="AH40"/>
  <c r="AG40"/>
  <c r="AF40"/>
  <c r="AE40"/>
  <c r="AD40"/>
  <c r="AC40"/>
  <c r="AB40"/>
  <c r="AA40"/>
  <c r="Z40"/>
  <c r="Y40"/>
  <c r="X40"/>
  <c r="W40"/>
  <c r="V40"/>
  <c r="U40"/>
  <c r="T40"/>
  <c r="S40"/>
  <c r="R40"/>
  <c r="Q40"/>
  <c r="P40"/>
  <c r="O40"/>
  <c r="N40"/>
  <c r="M40"/>
  <c r="L40"/>
  <c r="K40"/>
  <c r="J40"/>
  <c r="I40"/>
  <c r="H40"/>
  <c r="G40"/>
  <c r="F40"/>
  <c r="E40"/>
  <c r="D40"/>
  <c r="C40"/>
  <c r="BF39"/>
  <c r="BE39"/>
  <c r="BD39"/>
  <c r="BC39"/>
  <c r="BB39"/>
  <c r="BA39"/>
  <c r="AZ39"/>
  <c r="AY39"/>
  <c r="AX39"/>
  <c r="AW39"/>
  <c r="AV39"/>
  <c r="AU39"/>
  <c r="AT39"/>
  <c r="AS39"/>
  <c r="AR39"/>
  <c r="AQ39"/>
  <c r="AP39"/>
  <c r="AO39"/>
  <c r="AN39"/>
  <c r="AM39"/>
  <c r="AL39"/>
  <c r="AK39"/>
  <c r="AJ39"/>
  <c r="AI39"/>
  <c r="AH39"/>
  <c r="AG39"/>
  <c r="AF39"/>
  <c r="AE39"/>
  <c r="AD39"/>
  <c r="AC39"/>
  <c r="AB39"/>
  <c r="AA39"/>
  <c r="Z39"/>
  <c r="Y39"/>
  <c r="X39"/>
  <c r="W39"/>
  <c r="V39"/>
  <c r="U39"/>
  <c r="T39"/>
  <c r="S39"/>
  <c r="R39"/>
  <c r="Q39"/>
  <c r="P39"/>
  <c r="O39"/>
  <c r="N39"/>
  <c r="M39"/>
  <c r="L39"/>
  <c r="K39"/>
  <c r="J39"/>
  <c r="I39"/>
  <c r="H39"/>
  <c r="G39"/>
  <c r="F39"/>
  <c r="E39"/>
  <c r="D39"/>
  <c r="C39"/>
  <c r="BF38"/>
  <c r="BE38"/>
  <c r="BD38"/>
  <c r="BC38"/>
  <c r="BB38"/>
  <c r="BA38"/>
  <c r="AZ38"/>
  <c r="AY38"/>
  <c r="AX38"/>
  <c r="AW38"/>
  <c r="AV38"/>
  <c r="AU38"/>
  <c r="AT38"/>
  <c r="AS38"/>
  <c r="AR38"/>
  <c r="AQ38"/>
  <c r="AP38"/>
  <c r="AO38"/>
  <c r="AN38"/>
  <c r="AM38"/>
  <c r="AL38"/>
  <c r="AK38"/>
  <c r="AJ38"/>
  <c r="AI38"/>
  <c r="AH38"/>
  <c r="AG38"/>
  <c r="AF38"/>
  <c r="AE38"/>
  <c r="AD38"/>
  <c r="AC38"/>
  <c r="AB38"/>
  <c r="AA38"/>
  <c r="Z38"/>
  <c r="Y38"/>
  <c r="X38"/>
  <c r="W38"/>
  <c r="V38"/>
  <c r="U38"/>
  <c r="T38"/>
  <c r="S38"/>
  <c r="R38"/>
  <c r="Q38"/>
  <c r="P38"/>
  <c r="O38"/>
  <c r="N38"/>
  <c r="M38"/>
  <c r="L38"/>
  <c r="K38"/>
  <c r="J38"/>
  <c r="I38"/>
  <c r="H38"/>
  <c r="G38"/>
  <c r="F38"/>
  <c r="E38"/>
  <c r="D38"/>
  <c r="C38"/>
  <c r="BF37"/>
  <c r="BE37"/>
  <c r="BD37"/>
  <c r="BC37"/>
  <c r="BB37"/>
  <c r="BA37"/>
  <c r="AZ37"/>
  <c r="AY37"/>
  <c r="AX37"/>
  <c r="AW37"/>
  <c r="AV37"/>
  <c r="AU37"/>
  <c r="AT37"/>
  <c r="AS37"/>
  <c r="AR37"/>
  <c r="AQ37"/>
  <c r="AP37"/>
  <c r="AO37"/>
  <c r="AN37"/>
  <c r="AM37"/>
  <c r="AL37"/>
  <c r="AK37"/>
  <c r="AJ37"/>
  <c r="AI37"/>
  <c r="AH37"/>
  <c r="AG37"/>
  <c r="AF37"/>
  <c r="AE37"/>
  <c r="AD37"/>
  <c r="AC37"/>
  <c r="AB37"/>
  <c r="AA37"/>
  <c r="Z37"/>
  <c r="Y37"/>
  <c r="X37"/>
  <c r="W37"/>
  <c r="V37"/>
  <c r="U37"/>
  <c r="T37"/>
  <c r="S37"/>
  <c r="R37"/>
  <c r="Q37"/>
  <c r="P37"/>
  <c r="O37"/>
  <c r="N37"/>
  <c r="M37"/>
  <c r="L37"/>
  <c r="K37"/>
  <c r="J37"/>
  <c r="I37"/>
  <c r="H37"/>
  <c r="G37"/>
  <c r="F37"/>
  <c r="E37"/>
  <c r="D37"/>
  <c r="C37"/>
  <c r="BF36"/>
  <c r="BE36"/>
  <c r="BD36"/>
  <c r="BC36"/>
  <c r="BB36"/>
  <c r="BA36"/>
  <c r="AZ36"/>
  <c r="AY36"/>
  <c r="AX36"/>
  <c r="AW36"/>
  <c r="AV36"/>
  <c r="AU36"/>
  <c r="AT36"/>
  <c r="AS36"/>
  <c r="AR36"/>
  <c r="AQ36"/>
  <c r="AP36"/>
  <c r="AO36"/>
  <c r="AN36"/>
  <c r="AM36"/>
  <c r="AL36"/>
  <c r="AK36"/>
  <c r="AJ36"/>
  <c r="AI36"/>
  <c r="AH36"/>
  <c r="AG36"/>
  <c r="AF36"/>
  <c r="AE36"/>
  <c r="AD36"/>
  <c r="AC36"/>
  <c r="AB36"/>
  <c r="AA36"/>
  <c r="Z36"/>
  <c r="Y36"/>
  <c r="X36"/>
  <c r="W36"/>
  <c r="V36"/>
  <c r="U36"/>
  <c r="T36"/>
  <c r="S36"/>
  <c r="R36"/>
  <c r="Q36"/>
  <c r="P36"/>
  <c r="O36"/>
  <c r="N36"/>
  <c r="M36"/>
  <c r="L36"/>
  <c r="K36"/>
  <c r="J36"/>
  <c r="I36"/>
  <c r="H36"/>
  <c r="G36"/>
  <c r="F36"/>
  <c r="E36"/>
  <c r="D36"/>
  <c r="C36"/>
  <c r="BF35"/>
  <c r="BE35"/>
  <c r="BD35"/>
  <c r="BC35"/>
  <c r="BB35"/>
  <c r="BA35"/>
  <c r="AZ35"/>
  <c r="AY35"/>
  <c r="AX35"/>
  <c r="AW35"/>
  <c r="AV35"/>
  <c r="AU35"/>
  <c r="AT35"/>
  <c r="AS35"/>
  <c r="AR35"/>
  <c r="AQ35"/>
  <c r="AP35"/>
  <c r="AO35"/>
  <c r="AN35"/>
  <c r="AM35"/>
  <c r="AL35"/>
  <c r="AK35"/>
  <c r="AJ35"/>
  <c r="AI35"/>
  <c r="AH35"/>
  <c r="AG35"/>
  <c r="AF35"/>
  <c r="AE35"/>
  <c r="AD35"/>
  <c r="AC35"/>
  <c r="AB35"/>
  <c r="AA35"/>
  <c r="Z35"/>
  <c r="Y35"/>
  <c r="X35"/>
  <c r="W35"/>
  <c r="V35"/>
  <c r="U35"/>
  <c r="T35"/>
  <c r="S35"/>
  <c r="R35"/>
  <c r="Q35"/>
  <c r="P35"/>
  <c r="O35"/>
  <c r="N35"/>
  <c r="M35"/>
  <c r="L35"/>
  <c r="K35"/>
  <c r="J35"/>
  <c r="I35"/>
  <c r="H35"/>
  <c r="G35"/>
  <c r="F35"/>
  <c r="E35"/>
  <c r="D35"/>
  <c r="BF34"/>
  <c r="BE34"/>
  <c r="BD34"/>
  <c r="BC34"/>
  <c r="BB34"/>
  <c r="BA34"/>
  <c r="AZ34"/>
  <c r="AY34"/>
  <c r="AX34"/>
  <c r="AW34"/>
  <c r="AV34"/>
  <c r="AU34"/>
  <c r="AT34"/>
  <c r="AS34"/>
  <c r="AR34"/>
  <c r="AQ34"/>
  <c r="AP34"/>
  <c r="AO34"/>
  <c r="AN34"/>
  <c r="AM34"/>
  <c r="AL34"/>
  <c r="AK34"/>
  <c r="AJ34"/>
  <c r="AI34"/>
  <c r="AH34"/>
  <c r="AG34"/>
  <c r="AF34"/>
  <c r="AE34"/>
  <c r="AD34"/>
  <c r="AC34"/>
  <c r="AB34"/>
  <c r="AA34"/>
  <c r="Z34"/>
  <c r="Y34"/>
  <c r="X34"/>
  <c r="W34"/>
  <c r="V34"/>
  <c r="U34"/>
  <c r="T34"/>
  <c r="S34"/>
  <c r="R34"/>
  <c r="Q34"/>
  <c r="P34"/>
  <c r="O34"/>
  <c r="N34"/>
  <c r="M34"/>
  <c r="L34"/>
  <c r="K34"/>
  <c r="J34"/>
  <c r="I34"/>
  <c r="H34"/>
  <c r="G34"/>
  <c r="F34"/>
  <c r="E34"/>
  <c r="D34"/>
  <c r="C34"/>
  <c r="BF33"/>
  <c r="BE33"/>
  <c r="BD33"/>
  <c r="BC33"/>
  <c r="BB33"/>
  <c r="BA33"/>
  <c r="AZ33"/>
  <c r="AY33"/>
  <c r="AX33"/>
  <c r="AW33"/>
  <c r="AV33"/>
  <c r="AU33"/>
  <c r="AT33"/>
  <c r="AS33"/>
  <c r="AR33"/>
  <c r="AQ33"/>
  <c r="AP33"/>
  <c r="AO33"/>
  <c r="AN33"/>
  <c r="AM33"/>
  <c r="AL33"/>
  <c r="AK33"/>
  <c r="AJ33"/>
  <c r="AI33"/>
  <c r="AH33"/>
  <c r="AG33"/>
  <c r="AF33"/>
  <c r="AE33"/>
  <c r="AD33"/>
  <c r="AC33"/>
  <c r="AB33"/>
  <c r="AA33"/>
  <c r="Z33"/>
  <c r="Y33"/>
  <c r="X33"/>
  <c r="W33"/>
  <c r="V33"/>
  <c r="U33"/>
  <c r="T33"/>
  <c r="S33"/>
  <c r="R33"/>
  <c r="Q33"/>
  <c r="P33"/>
  <c r="O33"/>
  <c r="N33"/>
  <c r="M33"/>
  <c r="L33"/>
  <c r="K33"/>
  <c r="J33"/>
  <c r="I33"/>
  <c r="H33"/>
  <c r="G33"/>
  <c r="F33"/>
  <c r="E33"/>
  <c r="D33"/>
  <c r="C33"/>
  <c r="BF32"/>
  <c r="BE32"/>
  <c r="BD32"/>
  <c r="BC32"/>
  <c r="BB32"/>
  <c r="BA32"/>
  <c r="AZ32"/>
  <c r="AY32"/>
  <c r="AX32"/>
  <c r="AW32"/>
  <c r="AV32"/>
  <c r="AU32"/>
  <c r="AT32"/>
  <c r="AS32"/>
  <c r="AR32"/>
  <c r="AQ32"/>
  <c r="AP32"/>
  <c r="AO32"/>
  <c r="AN32"/>
  <c r="AM32"/>
  <c r="AL32"/>
  <c r="AK32"/>
  <c r="AJ32"/>
  <c r="AI32"/>
  <c r="AH32"/>
  <c r="AG32"/>
  <c r="AF32"/>
  <c r="AE32"/>
  <c r="AD32"/>
  <c r="AC32"/>
  <c r="AB32"/>
  <c r="AA32"/>
  <c r="Z32"/>
  <c r="Y32"/>
  <c r="X32"/>
  <c r="W32"/>
  <c r="V32"/>
  <c r="U32"/>
  <c r="T32"/>
  <c r="S32"/>
  <c r="R32"/>
  <c r="Q32"/>
  <c r="P32"/>
  <c r="O32"/>
  <c r="N32"/>
  <c r="M32"/>
  <c r="L32"/>
  <c r="K32"/>
  <c r="J32"/>
  <c r="I32"/>
  <c r="H32"/>
  <c r="G32"/>
  <c r="F32"/>
  <c r="E32"/>
  <c r="D32"/>
  <c r="C32"/>
  <c r="BF31"/>
  <c r="BE31"/>
  <c r="BD31"/>
  <c r="BC31"/>
  <c r="BB31"/>
  <c r="BA31"/>
  <c r="AZ31"/>
  <c r="AY31"/>
  <c r="AX31"/>
  <c r="AW31"/>
  <c r="AV31"/>
  <c r="AU31"/>
  <c r="AT31"/>
  <c r="AS31"/>
  <c r="AR31"/>
  <c r="AQ31"/>
  <c r="AP31"/>
  <c r="AO31"/>
  <c r="AN31"/>
  <c r="AM31"/>
  <c r="AL31"/>
  <c r="AK31"/>
  <c r="AJ31"/>
  <c r="AI31"/>
  <c r="AH31"/>
  <c r="AG31"/>
  <c r="AF31"/>
  <c r="AE31"/>
  <c r="AD31"/>
  <c r="AC31"/>
  <c r="AB31"/>
  <c r="AA31"/>
  <c r="Z31"/>
  <c r="Y31"/>
  <c r="X31"/>
  <c r="W31"/>
  <c r="V31"/>
  <c r="U31"/>
  <c r="T31"/>
  <c r="S31"/>
  <c r="R31"/>
  <c r="Q31"/>
  <c r="P31"/>
  <c r="O31"/>
  <c r="N31"/>
  <c r="M31"/>
  <c r="L31"/>
  <c r="K31"/>
  <c r="J31"/>
  <c r="I31"/>
  <c r="H31"/>
  <c r="G31"/>
  <c r="F31"/>
  <c r="E31"/>
  <c r="D31"/>
  <c r="C31"/>
  <c r="BF30"/>
  <c r="BE30"/>
  <c r="BD30"/>
  <c r="BC30"/>
  <c r="BB30"/>
  <c r="BA30"/>
  <c r="AZ30"/>
  <c r="AY30"/>
  <c r="AX30"/>
  <c r="AW30"/>
  <c r="AV30"/>
  <c r="AU30"/>
  <c r="AT30"/>
  <c r="AS30"/>
  <c r="AR30"/>
  <c r="AQ30"/>
  <c r="AP30"/>
  <c r="AO30"/>
  <c r="AN30"/>
  <c r="AM30"/>
  <c r="AL30"/>
  <c r="AK30"/>
  <c r="AJ30"/>
  <c r="AI30"/>
  <c r="AH30"/>
  <c r="AG30"/>
  <c r="AF30"/>
  <c r="AE30"/>
  <c r="AD30"/>
  <c r="AC30"/>
  <c r="AB30"/>
  <c r="AA30"/>
  <c r="Z30"/>
  <c r="Y30"/>
  <c r="X30"/>
  <c r="W30"/>
  <c r="V30"/>
  <c r="U30"/>
  <c r="T30"/>
  <c r="S30"/>
  <c r="R30"/>
  <c r="Q30"/>
  <c r="P30"/>
  <c r="O30"/>
  <c r="N30"/>
  <c r="M30"/>
  <c r="L30"/>
  <c r="K30"/>
  <c r="J30"/>
  <c r="I30"/>
  <c r="H30"/>
  <c r="G30"/>
  <c r="F30"/>
  <c r="E30"/>
  <c r="D30"/>
  <c r="C30"/>
  <c r="BF29"/>
  <c r="BE29"/>
  <c r="BD29"/>
  <c r="BC29"/>
  <c r="BB29"/>
  <c r="BA29"/>
  <c r="AZ29"/>
  <c r="AY29"/>
  <c r="AX29"/>
  <c r="AW29"/>
  <c r="AV29"/>
  <c r="AU29"/>
  <c r="AT29"/>
  <c r="AS29"/>
  <c r="AR29"/>
  <c r="AQ29"/>
  <c r="AP29"/>
  <c r="AO29"/>
  <c r="AN29"/>
  <c r="AM29"/>
  <c r="AL29"/>
  <c r="AK29"/>
  <c r="AJ29"/>
  <c r="AI29"/>
  <c r="AG29"/>
  <c r="AF29"/>
  <c r="AE29"/>
  <c r="AD29"/>
  <c r="AC29"/>
  <c r="AB29"/>
  <c r="AA29"/>
  <c r="Z29"/>
  <c r="Y29"/>
  <c r="X29"/>
  <c r="W29"/>
  <c r="V29"/>
  <c r="U29"/>
  <c r="T29"/>
  <c r="S29"/>
  <c r="R29"/>
  <c r="Q29"/>
  <c r="P29"/>
  <c r="O29"/>
  <c r="N29"/>
  <c r="M29"/>
  <c r="L29"/>
  <c r="K29"/>
  <c r="J29"/>
  <c r="I29"/>
  <c r="H29"/>
  <c r="G29"/>
  <c r="F29"/>
  <c r="E29"/>
  <c r="D29"/>
  <c r="C29"/>
  <c r="BF28"/>
  <c r="BE28"/>
  <c r="BD28"/>
  <c r="BC28"/>
  <c r="BB28"/>
  <c r="BA28"/>
  <c r="AZ28"/>
  <c r="AY28"/>
  <c r="AX28"/>
  <c r="AW28"/>
  <c r="AV28"/>
  <c r="AU28"/>
  <c r="AT28"/>
  <c r="AS28"/>
  <c r="AR28"/>
  <c r="AQ28"/>
  <c r="AP28"/>
  <c r="AO28"/>
  <c r="AN28"/>
  <c r="AM28"/>
  <c r="AL28"/>
  <c r="AK28"/>
  <c r="AJ28"/>
  <c r="AI28"/>
  <c r="AH28"/>
  <c r="AG28"/>
  <c r="AF28"/>
  <c r="AE28"/>
  <c r="AD28"/>
  <c r="AC28"/>
  <c r="AB28"/>
  <c r="AA28"/>
  <c r="Z28"/>
  <c r="Y28"/>
  <c r="X28"/>
  <c r="W28"/>
  <c r="V28"/>
  <c r="U28"/>
  <c r="T28"/>
  <c r="S28"/>
  <c r="R28"/>
  <c r="Q28"/>
  <c r="P28"/>
  <c r="O28"/>
  <c r="N28"/>
  <c r="M28"/>
  <c r="L28"/>
  <c r="K28"/>
  <c r="J28"/>
  <c r="I28"/>
  <c r="H28"/>
  <c r="G28"/>
  <c r="F28"/>
  <c r="E28"/>
  <c r="D28"/>
  <c r="C28"/>
  <c r="BF27"/>
  <c r="BE27"/>
  <c r="BD27"/>
  <c r="BC27"/>
  <c r="BB27"/>
  <c r="BA27"/>
  <c r="AZ27"/>
  <c r="AY27"/>
  <c r="AX27"/>
  <c r="AW27"/>
  <c r="AV27"/>
  <c r="AU27"/>
  <c r="AT27"/>
  <c r="AS27"/>
  <c r="AR27"/>
  <c r="AQ27"/>
  <c r="AP27"/>
  <c r="AO27"/>
  <c r="AN27"/>
  <c r="AM27"/>
  <c r="AL27"/>
  <c r="AK27"/>
  <c r="AJ27"/>
  <c r="AI27"/>
  <c r="AH27"/>
  <c r="AG27"/>
  <c r="AF27"/>
  <c r="AE27"/>
  <c r="AD27"/>
  <c r="AC27"/>
  <c r="AB27"/>
  <c r="AA27"/>
  <c r="Z27"/>
  <c r="Y27"/>
  <c r="X27"/>
  <c r="W27"/>
  <c r="V27"/>
  <c r="U27"/>
  <c r="T27"/>
  <c r="S27"/>
  <c r="R27"/>
  <c r="Q27"/>
  <c r="P27"/>
  <c r="O27"/>
  <c r="N27"/>
  <c r="M27"/>
  <c r="L27"/>
  <c r="K27"/>
  <c r="J27"/>
  <c r="I27"/>
  <c r="H27"/>
  <c r="G27"/>
  <c r="F27"/>
  <c r="E27"/>
  <c r="D27"/>
  <c r="C27"/>
  <c r="BF26"/>
  <c r="BE26"/>
  <c r="BD26"/>
  <c r="BC26"/>
  <c r="BB26"/>
  <c r="BA26"/>
  <c r="AZ26"/>
  <c r="AY26"/>
  <c r="AX26"/>
  <c r="AW26"/>
  <c r="AV26"/>
  <c r="AU26"/>
  <c r="AT26"/>
  <c r="AS26"/>
  <c r="AR26"/>
  <c r="AQ26"/>
  <c r="AP26"/>
  <c r="AO26"/>
  <c r="AN26"/>
  <c r="AM26"/>
  <c r="AL26"/>
  <c r="AK26"/>
  <c r="AJ26"/>
  <c r="AI26"/>
  <c r="AH26"/>
  <c r="AG26"/>
  <c r="AF26"/>
  <c r="AE26"/>
  <c r="AD26"/>
  <c r="AC26"/>
  <c r="AB26"/>
  <c r="AA26"/>
  <c r="Z26"/>
  <c r="Y26"/>
  <c r="X26"/>
  <c r="W26"/>
  <c r="V26"/>
  <c r="U26"/>
  <c r="T26"/>
  <c r="S26"/>
  <c r="R26"/>
  <c r="Q26"/>
  <c r="P26"/>
  <c r="O26"/>
  <c r="N26"/>
  <c r="M26"/>
  <c r="L26"/>
  <c r="K26"/>
  <c r="J26"/>
  <c r="I26"/>
  <c r="H26"/>
  <c r="G26"/>
  <c r="F26"/>
  <c r="E26"/>
  <c r="D26"/>
  <c r="C26"/>
  <c r="BF25"/>
  <c r="BE25"/>
  <c r="BD25"/>
  <c r="BC25"/>
  <c r="BB25"/>
  <c r="BA25"/>
  <c r="AZ25"/>
  <c r="AY25"/>
  <c r="AX25"/>
  <c r="AW25"/>
  <c r="AV25"/>
  <c r="AU25"/>
  <c r="AT25"/>
  <c r="AS25"/>
  <c r="AR25"/>
  <c r="AQ25"/>
  <c r="AP25"/>
  <c r="AO25"/>
  <c r="AN25"/>
  <c r="AM25"/>
  <c r="AL25"/>
  <c r="AK25"/>
  <c r="AJ25"/>
  <c r="AI25"/>
  <c r="AH25"/>
  <c r="AG25"/>
  <c r="AF25"/>
  <c r="AE25"/>
  <c r="AD25"/>
  <c r="AC25"/>
  <c r="AB25"/>
  <c r="AA25"/>
  <c r="Z25"/>
  <c r="Y25"/>
  <c r="X25"/>
  <c r="W25"/>
  <c r="V25"/>
  <c r="U25"/>
  <c r="T25"/>
  <c r="S25"/>
  <c r="R25"/>
  <c r="Q25"/>
  <c r="P25"/>
  <c r="O25"/>
  <c r="N25"/>
  <c r="M25"/>
  <c r="L25"/>
  <c r="K25"/>
  <c r="J25"/>
  <c r="I25"/>
  <c r="H25"/>
  <c r="G25"/>
  <c r="F25"/>
  <c r="E25"/>
  <c r="D25"/>
  <c r="C25"/>
  <c r="BF24"/>
  <c r="BE24"/>
  <c r="BD24"/>
  <c r="BC24"/>
  <c r="BB24"/>
  <c r="BA24"/>
  <c r="AZ24"/>
  <c r="AY24"/>
  <c r="AX24"/>
  <c r="AW24"/>
  <c r="AV24"/>
  <c r="AU24"/>
  <c r="AT24"/>
  <c r="AS24"/>
  <c r="AR24"/>
  <c r="AQ24"/>
  <c r="AP24"/>
  <c r="AO24"/>
  <c r="AN24"/>
  <c r="AM24"/>
  <c r="AL24"/>
  <c r="AK24"/>
  <c r="AJ24"/>
  <c r="AI24"/>
  <c r="AH24"/>
  <c r="AG24"/>
  <c r="AF24"/>
  <c r="AE24"/>
  <c r="AD24"/>
  <c r="AC24"/>
  <c r="AB24"/>
  <c r="AA24"/>
  <c r="Z24"/>
  <c r="Y24"/>
  <c r="X24"/>
  <c r="W24"/>
  <c r="V24"/>
  <c r="U24"/>
  <c r="T24"/>
  <c r="S24"/>
  <c r="R24"/>
  <c r="Q24"/>
  <c r="P24"/>
  <c r="O24"/>
  <c r="N24"/>
  <c r="M24"/>
  <c r="L24"/>
  <c r="K24"/>
  <c r="J24"/>
  <c r="I24"/>
  <c r="H24"/>
  <c r="G24"/>
  <c r="F24"/>
  <c r="E24"/>
  <c r="D24"/>
  <c r="C24"/>
  <c r="BF23"/>
  <c r="BE23"/>
  <c r="BD23"/>
  <c r="BC23"/>
  <c r="BB23"/>
  <c r="BA23"/>
  <c r="AZ23"/>
  <c r="AY23"/>
  <c r="AX23"/>
  <c r="AW23"/>
  <c r="AV23"/>
  <c r="AU23"/>
  <c r="AT23"/>
  <c r="AS23"/>
  <c r="AR23"/>
  <c r="AQ23"/>
  <c r="AP23"/>
  <c r="AO23"/>
  <c r="AN23"/>
  <c r="AM23"/>
  <c r="AL23"/>
  <c r="AK23"/>
  <c r="AJ23"/>
  <c r="AI23"/>
  <c r="AH23"/>
  <c r="AG23"/>
  <c r="AF23"/>
  <c r="AE23"/>
  <c r="AD23"/>
  <c r="AC23"/>
  <c r="AB23"/>
  <c r="AA23"/>
  <c r="Z23"/>
  <c r="Y23"/>
  <c r="X23"/>
  <c r="W23"/>
  <c r="V23"/>
  <c r="U23"/>
  <c r="T23"/>
  <c r="S23"/>
  <c r="R23"/>
  <c r="Q23"/>
  <c r="P23"/>
  <c r="O23"/>
  <c r="N23"/>
  <c r="M23"/>
  <c r="L23"/>
  <c r="K23"/>
  <c r="J23"/>
  <c r="I23"/>
  <c r="H23"/>
  <c r="G23"/>
  <c r="F23"/>
  <c r="E23"/>
  <c r="D23"/>
  <c r="C23"/>
  <c r="BF22"/>
  <c r="BE22"/>
  <c r="BD22"/>
  <c r="BC22"/>
  <c r="BB22"/>
  <c r="BA22"/>
  <c r="AZ22"/>
  <c r="AY22"/>
  <c r="AX22"/>
  <c r="AW22"/>
  <c r="AV22"/>
  <c r="AU22"/>
  <c r="AT22"/>
  <c r="AS22"/>
  <c r="AR22"/>
  <c r="AQ22"/>
  <c r="AP22"/>
  <c r="AO22"/>
  <c r="AN22"/>
  <c r="AM22"/>
  <c r="AL22"/>
  <c r="AK22"/>
  <c r="AJ22"/>
  <c r="AI22"/>
  <c r="AH22"/>
  <c r="AG22"/>
  <c r="AF22"/>
  <c r="AE22"/>
  <c r="AD22"/>
  <c r="AC22"/>
  <c r="AB22"/>
  <c r="AA22"/>
  <c r="Z22"/>
  <c r="Y22"/>
  <c r="X22"/>
  <c r="W22"/>
  <c r="V22"/>
  <c r="U22"/>
  <c r="T22"/>
  <c r="S22"/>
  <c r="R22"/>
  <c r="Q22"/>
  <c r="P22"/>
  <c r="O22"/>
  <c r="N22"/>
  <c r="M22"/>
  <c r="L22"/>
  <c r="K22"/>
  <c r="J22"/>
  <c r="I22"/>
  <c r="H22"/>
  <c r="G22"/>
  <c r="F22"/>
  <c r="E22"/>
  <c r="D22"/>
  <c r="C22"/>
  <c r="BF21"/>
  <c r="BE21"/>
  <c r="BD21"/>
  <c r="BC21"/>
  <c r="BB21"/>
  <c r="BA21"/>
  <c r="AZ21"/>
  <c r="AY21"/>
  <c r="AX21"/>
  <c r="AW21"/>
  <c r="AV21"/>
  <c r="AU21"/>
  <c r="AT21"/>
  <c r="AS21"/>
  <c r="AR21"/>
  <c r="AQ21"/>
  <c r="AP21"/>
  <c r="AO21"/>
  <c r="AN21"/>
  <c r="AM21"/>
  <c r="AL21"/>
  <c r="AK21"/>
  <c r="AJ21"/>
  <c r="AI21"/>
  <c r="AH21"/>
  <c r="AG21"/>
  <c r="AF21"/>
  <c r="AE21"/>
  <c r="AD21"/>
  <c r="AC21"/>
  <c r="AB21"/>
  <c r="AA21"/>
  <c r="Z21"/>
  <c r="Y21"/>
  <c r="X21"/>
  <c r="W21"/>
  <c r="V21"/>
  <c r="U21"/>
  <c r="T21"/>
  <c r="S21"/>
  <c r="R21"/>
  <c r="Q21"/>
  <c r="P21"/>
  <c r="O21"/>
  <c r="N21"/>
  <c r="M21"/>
  <c r="L21"/>
  <c r="K21"/>
  <c r="J21"/>
  <c r="I21"/>
  <c r="H21"/>
  <c r="G21"/>
  <c r="F21"/>
  <c r="E21"/>
  <c r="D21"/>
  <c r="C21"/>
  <c r="BF20"/>
  <c r="BE20"/>
  <c r="BD20"/>
  <c r="BC20"/>
  <c r="BB20"/>
  <c r="BA20"/>
  <c r="AZ20"/>
  <c r="AY20"/>
  <c r="AX20"/>
  <c r="AW20"/>
  <c r="AV20"/>
  <c r="AU20"/>
  <c r="AT20"/>
  <c r="AS20"/>
  <c r="AR20"/>
  <c r="AQ20"/>
  <c r="AP20"/>
  <c r="AO20"/>
  <c r="AN20"/>
  <c r="AM20"/>
  <c r="AL20"/>
  <c r="AK20"/>
  <c r="AJ20"/>
  <c r="AI20"/>
  <c r="AH20"/>
  <c r="AG20"/>
  <c r="AF20"/>
  <c r="AE20"/>
  <c r="AD20"/>
  <c r="AC20"/>
  <c r="AB20"/>
  <c r="AA20"/>
  <c r="Z20"/>
  <c r="Y20"/>
  <c r="X20"/>
  <c r="W20"/>
  <c r="V20"/>
  <c r="U20"/>
  <c r="T20"/>
  <c r="S20"/>
  <c r="R20"/>
  <c r="Q20"/>
  <c r="P20"/>
  <c r="O20"/>
  <c r="N20"/>
  <c r="M20"/>
  <c r="L20"/>
  <c r="K20"/>
  <c r="J20"/>
  <c r="I20"/>
  <c r="H20"/>
  <c r="G20"/>
  <c r="F20"/>
  <c r="E20"/>
  <c r="D20"/>
  <c r="C20"/>
  <c r="BF19"/>
  <c r="BE19"/>
  <c r="BD19"/>
  <c r="BC19"/>
  <c r="BB19"/>
  <c r="BA19"/>
  <c r="AZ19"/>
  <c r="AY19"/>
  <c r="AX19"/>
  <c r="AW19"/>
  <c r="AV19"/>
  <c r="AU19"/>
  <c r="AT19"/>
  <c r="AS19"/>
  <c r="AR19"/>
  <c r="AQ19"/>
  <c r="AP19"/>
  <c r="AO19"/>
  <c r="AN19"/>
  <c r="AM19"/>
  <c r="AL19"/>
  <c r="AK19"/>
  <c r="AJ19"/>
  <c r="AI19"/>
  <c r="AH19"/>
  <c r="AG19"/>
  <c r="AF19"/>
  <c r="AE19"/>
  <c r="AD19"/>
  <c r="AC19"/>
  <c r="AB19"/>
  <c r="AA19"/>
  <c r="Z19"/>
  <c r="Y19"/>
  <c r="X19"/>
  <c r="W19"/>
  <c r="V19"/>
  <c r="U19"/>
  <c r="T19"/>
  <c r="S19"/>
  <c r="R19"/>
  <c r="Q19"/>
  <c r="P19"/>
  <c r="O19"/>
  <c r="N19"/>
  <c r="M19"/>
  <c r="L19"/>
  <c r="K19"/>
  <c r="J19"/>
  <c r="I19"/>
  <c r="H19"/>
  <c r="G19"/>
  <c r="F19"/>
  <c r="E19"/>
  <c r="D19"/>
  <c r="C19"/>
  <c r="BF18"/>
  <c r="BE18"/>
  <c r="BD18"/>
  <c r="BC18"/>
  <c r="BB18"/>
  <c r="BA18"/>
  <c r="AZ18"/>
  <c r="AY18"/>
  <c r="AX18"/>
  <c r="AW18"/>
  <c r="AV18"/>
  <c r="AU18"/>
  <c r="AT18"/>
  <c r="AS18"/>
  <c r="AR18"/>
  <c r="AQ18"/>
  <c r="AP18"/>
  <c r="AO18"/>
  <c r="AN18"/>
  <c r="AM18"/>
  <c r="AL18"/>
  <c r="AK18"/>
  <c r="AJ18"/>
  <c r="AI18"/>
  <c r="AH18"/>
  <c r="AG18"/>
  <c r="AF18"/>
  <c r="AE18"/>
  <c r="AD18"/>
  <c r="AC18"/>
  <c r="AB18"/>
  <c r="AA18"/>
  <c r="Z18"/>
  <c r="Y18"/>
  <c r="X18"/>
  <c r="W18"/>
  <c r="V18"/>
  <c r="U18"/>
  <c r="T18"/>
  <c r="S18"/>
  <c r="R18"/>
  <c r="Q18"/>
  <c r="P18"/>
  <c r="O18"/>
  <c r="N18"/>
  <c r="M18"/>
  <c r="L18"/>
  <c r="K18"/>
  <c r="J18"/>
  <c r="I18"/>
  <c r="H18"/>
  <c r="G18"/>
  <c r="F18"/>
  <c r="E18"/>
  <c r="D18"/>
  <c r="C18"/>
  <c r="BF17"/>
  <c r="BE17"/>
  <c r="BD17"/>
  <c r="BC17"/>
  <c r="BB17"/>
  <c r="BA17"/>
  <c r="AZ17"/>
  <c r="AY17"/>
  <c r="AX17"/>
  <c r="AW17"/>
  <c r="AV17"/>
  <c r="AU17"/>
  <c r="AT17"/>
  <c r="AS17"/>
  <c r="AR17"/>
  <c r="AQ17"/>
  <c r="AP17"/>
  <c r="AO17"/>
  <c r="AN17"/>
  <c r="AM17"/>
  <c r="AL17"/>
  <c r="AK17"/>
  <c r="AJ17"/>
  <c r="AI17"/>
  <c r="AH17"/>
  <c r="AG17"/>
  <c r="AF17"/>
  <c r="AE17"/>
  <c r="AD17"/>
  <c r="AC17"/>
  <c r="AB17"/>
  <c r="AA17"/>
  <c r="Z17"/>
  <c r="Y17"/>
  <c r="X17"/>
  <c r="W17"/>
  <c r="V17"/>
  <c r="U17"/>
  <c r="T17"/>
  <c r="S17"/>
  <c r="R17"/>
  <c r="Q17"/>
  <c r="P17"/>
  <c r="O17"/>
  <c r="N17"/>
  <c r="M17"/>
  <c r="L17"/>
  <c r="K17"/>
  <c r="J17"/>
  <c r="I17"/>
  <c r="H17"/>
  <c r="G17"/>
  <c r="F17"/>
  <c r="E17"/>
  <c r="D17"/>
  <c r="C17"/>
  <c r="BF16"/>
  <c r="BE16"/>
  <c r="BD16"/>
  <c r="BC16"/>
  <c r="BB16"/>
  <c r="BA16"/>
  <c r="AZ16"/>
  <c r="AY16"/>
  <c r="AX16"/>
  <c r="AW16"/>
  <c r="AV16"/>
  <c r="AU16"/>
  <c r="AT16"/>
  <c r="AS16"/>
  <c r="AR16"/>
  <c r="AQ16"/>
  <c r="AP16"/>
  <c r="AO16"/>
  <c r="AN16"/>
  <c r="AM16"/>
  <c r="AL16"/>
  <c r="AK16"/>
  <c r="AJ16"/>
  <c r="AI16"/>
  <c r="AH16"/>
  <c r="AG16"/>
  <c r="AF16"/>
  <c r="AE16"/>
  <c r="AD16"/>
  <c r="AC16"/>
  <c r="AB16"/>
  <c r="AA16"/>
  <c r="Z16"/>
  <c r="Y16"/>
  <c r="X16"/>
  <c r="W16"/>
  <c r="V16"/>
  <c r="U16"/>
  <c r="T16"/>
  <c r="S16"/>
  <c r="R16"/>
  <c r="Q16"/>
  <c r="P16"/>
  <c r="O16"/>
  <c r="N16"/>
  <c r="M16"/>
  <c r="L16"/>
  <c r="K16"/>
  <c r="J16"/>
  <c r="I16"/>
  <c r="H16"/>
  <c r="G16"/>
  <c r="F16"/>
  <c r="E16"/>
  <c r="D16"/>
  <c r="C16"/>
  <c r="BF15"/>
  <c r="BE15"/>
  <c r="BD15"/>
  <c r="BC15"/>
  <c r="BB15"/>
  <c r="BA15"/>
  <c r="AZ15"/>
  <c r="AY15"/>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F14"/>
  <c r="BE14"/>
  <c r="BD14"/>
  <c r="BC14"/>
  <c r="BB14"/>
  <c r="BA14"/>
  <c r="AZ14"/>
  <c r="AY14"/>
  <c r="AX14"/>
  <c r="AW14"/>
  <c r="AV14"/>
  <c r="AU14"/>
  <c r="AT14"/>
  <c r="AS14"/>
  <c r="AR14"/>
  <c r="AQ14"/>
  <c r="AP14"/>
  <c r="AO14"/>
  <c r="AN14"/>
  <c r="AM14"/>
  <c r="AL14"/>
  <c r="AK14"/>
  <c r="AJ14"/>
  <c r="AI14"/>
  <c r="AH14"/>
  <c r="AG14"/>
  <c r="AF14"/>
  <c r="AE14"/>
  <c r="AD14"/>
  <c r="AC14"/>
  <c r="AB14"/>
  <c r="AA14"/>
  <c r="Z14"/>
  <c r="Y14"/>
  <c r="X14"/>
  <c r="W14"/>
  <c r="V14"/>
  <c r="U14"/>
  <c r="T14"/>
  <c r="S14"/>
  <c r="R14"/>
  <c r="Q14"/>
  <c r="P14"/>
  <c r="O14"/>
  <c r="N14"/>
  <c r="M14"/>
  <c r="L14"/>
  <c r="K14"/>
  <c r="J14"/>
  <c r="I14"/>
  <c r="H14"/>
  <c r="G14"/>
  <c r="F14"/>
  <c r="E14"/>
  <c r="D14"/>
  <c r="C14"/>
  <c r="BF13"/>
  <c r="BE13"/>
  <c r="BD13"/>
  <c r="BC13"/>
  <c r="BB13"/>
  <c r="BA13"/>
  <c r="AZ13"/>
  <c r="AY13"/>
  <c r="AX13"/>
  <c r="AW13"/>
  <c r="AV13"/>
  <c r="AU13"/>
  <c r="AT13"/>
  <c r="AS13"/>
  <c r="AR13"/>
  <c r="AQ13"/>
  <c r="AP13"/>
  <c r="AO13"/>
  <c r="AN13"/>
  <c r="AM13"/>
  <c r="AL13"/>
  <c r="AK13"/>
  <c r="AJ13"/>
  <c r="AI13"/>
  <c r="AH13"/>
  <c r="AG13"/>
  <c r="AF13"/>
  <c r="AE13"/>
  <c r="AD13"/>
  <c r="AC13"/>
  <c r="AB13"/>
  <c r="AA13"/>
  <c r="Z13"/>
  <c r="Y13"/>
  <c r="X13"/>
  <c r="W13"/>
  <c r="V13"/>
  <c r="U13"/>
  <c r="T13"/>
  <c r="S13"/>
  <c r="R13"/>
  <c r="Q13"/>
  <c r="P13"/>
  <c r="O13"/>
  <c r="N13"/>
  <c r="M13"/>
  <c r="L13"/>
  <c r="K13"/>
  <c r="J13"/>
  <c r="I13"/>
  <c r="H13"/>
  <c r="G13"/>
  <c r="F13"/>
  <c r="E13"/>
  <c r="D13"/>
  <c r="C13"/>
  <c r="BF12"/>
  <c r="BE12"/>
  <c r="BD12"/>
  <c r="BC12"/>
  <c r="BB12"/>
  <c r="BA12"/>
  <c r="AZ12"/>
  <c r="AY12"/>
  <c r="AX12"/>
  <c r="AW12"/>
  <c r="AV12"/>
  <c r="AU12"/>
  <c r="AT12"/>
  <c r="AS12"/>
  <c r="AR12"/>
  <c r="AQ12"/>
  <c r="AP12"/>
  <c r="AO12"/>
  <c r="AN12"/>
  <c r="AM12"/>
  <c r="AL12"/>
  <c r="AK12"/>
  <c r="AJ12"/>
  <c r="AI12"/>
  <c r="AH12"/>
  <c r="AG12"/>
  <c r="AF12"/>
  <c r="AE12"/>
  <c r="AD12"/>
  <c r="AC12"/>
  <c r="AB12"/>
  <c r="AA12"/>
  <c r="Z12"/>
  <c r="Y12"/>
  <c r="X12"/>
  <c r="W12"/>
  <c r="V12"/>
  <c r="U12"/>
  <c r="T12"/>
  <c r="S12"/>
  <c r="R12"/>
  <c r="Q12"/>
  <c r="P12"/>
  <c r="O12"/>
  <c r="N12"/>
  <c r="M12"/>
  <c r="L12"/>
  <c r="K12"/>
  <c r="J12"/>
  <c r="I12"/>
  <c r="H12"/>
  <c r="G12"/>
  <c r="F12"/>
  <c r="E12"/>
  <c r="D12"/>
  <c r="C12"/>
  <c r="BF11"/>
  <c r="BE11"/>
  <c r="BD11"/>
  <c r="BC11"/>
  <c r="BB11"/>
  <c r="BA11"/>
  <c r="AZ11"/>
  <c r="AY11"/>
  <c r="AX11"/>
  <c r="AW11"/>
  <c r="AV11"/>
  <c r="AU11"/>
  <c r="AT11"/>
  <c r="AS11"/>
  <c r="AR11"/>
  <c r="AQ11"/>
  <c r="AP11"/>
  <c r="AO11"/>
  <c r="AN11"/>
  <c r="AM11"/>
  <c r="AL11"/>
  <c r="AK11"/>
  <c r="AJ11"/>
  <c r="AI11"/>
  <c r="AH11"/>
  <c r="AG11"/>
  <c r="AF11"/>
  <c r="AE11"/>
  <c r="AD11"/>
  <c r="AC11"/>
  <c r="AB11"/>
  <c r="AA11"/>
  <c r="Z11"/>
  <c r="Y11"/>
  <c r="X11"/>
  <c r="W11"/>
  <c r="V11"/>
  <c r="U11"/>
  <c r="T11"/>
  <c r="S11"/>
  <c r="R11"/>
  <c r="Q11"/>
  <c r="P11"/>
  <c r="O11"/>
  <c r="N11"/>
  <c r="M11"/>
  <c r="L11"/>
  <c r="K11"/>
  <c r="J11"/>
  <c r="I11"/>
  <c r="H11"/>
  <c r="G11"/>
  <c r="F11"/>
  <c r="E11"/>
  <c r="D11"/>
  <c r="C11"/>
  <c r="BF10"/>
  <c r="BE10"/>
  <c r="BD10"/>
  <c r="BC10"/>
  <c r="BB10"/>
  <c r="BA10"/>
  <c r="AZ10"/>
  <c r="AY10"/>
  <c r="AX10"/>
  <c r="AW10"/>
  <c r="AV10"/>
  <c r="AU10"/>
  <c r="AT10"/>
  <c r="AS10"/>
  <c r="AR10"/>
  <c r="AQ10"/>
  <c r="AP10"/>
  <c r="AO10"/>
  <c r="AN10"/>
  <c r="AM10"/>
  <c r="AL10"/>
  <c r="AK10"/>
  <c r="AJ10"/>
  <c r="AI10"/>
  <c r="AH10"/>
  <c r="AG10"/>
  <c r="AF10"/>
  <c r="AE10"/>
  <c r="AD10"/>
  <c r="AC10"/>
  <c r="AB10"/>
  <c r="AA10"/>
  <c r="Z10"/>
  <c r="Y10"/>
  <c r="X10"/>
  <c r="W10"/>
  <c r="V10"/>
  <c r="U10"/>
  <c r="T10"/>
  <c r="S10"/>
  <c r="R10"/>
  <c r="Q10"/>
  <c r="P10"/>
  <c r="O10"/>
  <c r="N10"/>
  <c r="M10"/>
  <c r="L10"/>
  <c r="K10"/>
  <c r="J10"/>
  <c r="I10"/>
  <c r="H10"/>
  <c r="G10"/>
  <c r="F10"/>
  <c r="E10"/>
  <c r="D10"/>
  <c r="C10"/>
  <c r="BF9"/>
  <c r="BE9"/>
  <c r="BD9"/>
  <c r="BC9"/>
  <c r="BB9"/>
  <c r="BA9"/>
  <c r="AZ9"/>
  <c r="AY9"/>
  <c r="AX9"/>
  <c r="AW9"/>
  <c r="AV9"/>
  <c r="AU9"/>
  <c r="AT9"/>
  <c r="AS9"/>
  <c r="AR9"/>
  <c r="AQ9"/>
  <c r="AP9"/>
  <c r="AO9"/>
  <c r="AN9"/>
  <c r="AM9"/>
  <c r="AL9"/>
  <c r="AK9"/>
  <c r="AJ9"/>
  <c r="AI9"/>
  <c r="AH9"/>
  <c r="AG9"/>
  <c r="AF9"/>
  <c r="AE9"/>
  <c r="AD9"/>
  <c r="AC9"/>
  <c r="AB9"/>
  <c r="AA9"/>
  <c r="Z9"/>
  <c r="Y9"/>
  <c r="X9"/>
  <c r="W9"/>
  <c r="V9"/>
  <c r="U9"/>
  <c r="T9"/>
  <c r="S9"/>
  <c r="R9"/>
  <c r="Q9"/>
  <c r="P9"/>
  <c r="O9"/>
  <c r="N9"/>
  <c r="M9"/>
  <c r="L9"/>
  <c r="K9"/>
  <c r="J9"/>
  <c r="I9"/>
  <c r="H9"/>
  <c r="G9"/>
  <c r="F9"/>
  <c r="E9"/>
  <c r="D9"/>
  <c r="C9"/>
  <c r="BF8"/>
  <c r="BE8"/>
  <c r="BD8"/>
  <c r="BC8"/>
  <c r="BB8"/>
  <c r="BA8"/>
  <c r="AZ8"/>
  <c r="AY8"/>
  <c r="AX8"/>
  <c r="AW8"/>
  <c r="AV8"/>
  <c r="AU8"/>
  <c r="AT8"/>
  <c r="AS8"/>
  <c r="AR8"/>
  <c r="AQ8"/>
  <c r="AP8"/>
  <c r="AO8"/>
  <c r="AN8"/>
  <c r="AM8"/>
  <c r="AL8"/>
  <c r="AK8"/>
  <c r="AJ8"/>
  <c r="AI8"/>
  <c r="AH8"/>
  <c r="AG8"/>
  <c r="AF8"/>
  <c r="AE8"/>
  <c r="AD8"/>
  <c r="AC8"/>
  <c r="AB8"/>
  <c r="AA8"/>
  <c r="Z8"/>
  <c r="Y8"/>
  <c r="X8"/>
  <c r="W8"/>
  <c r="V8"/>
  <c r="U8"/>
  <c r="T8"/>
  <c r="S8"/>
  <c r="R8"/>
  <c r="Q8"/>
  <c r="P8"/>
  <c r="O8"/>
  <c r="N8"/>
  <c r="M8"/>
  <c r="L8"/>
  <c r="K8"/>
  <c r="J8"/>
  <c r="I8"/>
  <c r="H8"/>
  <c r="G8"/>
  <c r="F8"/>
  <c r="E8"/>
  <c r="D8"/>
  <c r="C8"/>
  <c r="BF7"/>
  <c r="BE7"/>
  <c r="BD7"/>
  <c r="BC7"/>
  <c r="BB7"/>
  <c r="BA7"/>
  <c r="AZ7"/>
  <c r="AY7"/>
  <c r="AX7"/>
  <c r="AW7"/>
  <c r="AV7"/>
  <c r="AU7"/>
  <c r="AT7"/>
  <c r="AS7"/>
  <c r="AR7"/>
  <c r="AQ7"/>
  <c r="AP7"/>
  <c r="AO7"/>
  <c r="AN7"/>
  <c r="AM7"/>
  <c r="AL7"/>
  <c r="AK7"/>
  <c r="AJ7"/>
  <c r="AI7"/>
  <c r="AH7"/>
  <c r="AG7"/>
  <c r="AF7"/>
  <c r="AE7"/>
  <c r="AD7"/>
  <c r="AC7"/>
  <c r="AB7"/>
  <c r="AA7"/>
  <c r="Z7"/>
  <c r="Y7"/>
  <c r="X7"/>
  <c r="W7"/>
  <c r="V7"/>
  <c r="U7"/>
  <c r="T7"/>
  <c r="S7"/>
  <c r="R7"/>
  <c r="Q7"/>
  <c r="P7"/>
  <c r="O7"/>
  <c r="N7"/>
  <c r="M7"/>
  <c r="L7"/>
  <c r="K7"/>
  <c r="J7"/>
  <c r="I7"/>
  <c r="H7"/>
  <c r="G7"/>
  <c r="F7"/>
  <c r="E7"/>
  <c r="D7"/>
  <c r="C7"/>
  <c r="BF6"/>
  <c r="BE6"/>
  <c r="BD6"/>
  <c r="BC6"/>
  <c r="BB6"/>
  <c r="BA6"/>
  <c r="AZ6"/>
  <c r="AY6"/>
  <c r="AX6"/>
  <c r="AW6"/>
  <c r="AV6"/>
  <c r="AU6"/>
  <c r="AT6"/>
  <c r="AS6"/>
  <c r="AR6"/>
  <c r="AQ6"/>
  <c r="AP6"/>
  <c r="AO6"/>
  <c r="AN6"/>
  <c r="AM6"/>
  <c r="AL6"/>
  <c r="AK6"/>
  <c r="AJ6"/>
  <c r="AI6"/>
  <c r="AH6"/>
  <c r="AG6"/>
  <c r="AF6"/>
  <c r="AE6"/>
  <c r="AD6"/>
  <c r="AC6"/>
  <c r="AB6"/>
  <c r="AA6"/>
  <c r="Z6"/>
  <c r="Y6"/>
  <c r="X6"/>
  <c r="W6"/>
  <c r="V6"/>
  <c r="U6"/>
  <c r="T6"/>
  <c r="S6"/>
  <c r="R6"/>
  <c r="Q6"/>
  <c r="P6"/>
  <c r="O6"/>
  <c r="N6"/>
  <c r="M6"/>
  <c r="L6"/>
  <c r="K6"/>
  <c r="J6"/>
  <c r="I6"/>
  <c r="H6"/>
  <c r="G6"/>
  <c r="F6"/>
  <c r="E6"/>
  <c r="D6"/>
  <c r="C6"/>
  <c r="BF5"/>
  <c r="BE5"/>
  <c r="BD5"/>
  <c r="BC5"/>
  <c r="BB5"/>
  <c r="BA5"/>
  <c r="AZ5"/>
  <c r="AY5"/>
  <c r="AX5"/>
  <c r="AW5"/>
  <c r="AV5"/>
  <c r="AU5"/>
  <c r="AT5"/>
  <c r="AS5"/>
  <c r="AR5"/>
  <c r="AQ5"/>
  <c r="AP5"/>
  <c r="AO5"/>
  <c r="AN5"/>
  <c r="AM5"/>
  <c r="AL5"/>
  <c r="AK5"/>
  <c r="AJ5"/>
  <c r="AI5"/>
  <c r="AH5"/>
  <c r="AG5"/>
  <c r="AF5"/>
  <c r="AE5"/>
  <c r="AD5"/>
  <c r="AC5"/>
  <c r="AB5"/>
  <c r="AA5"/>
  <c r="Z5"/>
  <c r="Y5"/>
  <c r="X5"/>
  <c r="W5"/>
  <c r="V5"/>
  <c r="U5"/>
  <c r="T5"/>
  <c r="S5"/>
  <c r="R5"/>
  <c r="Q5"/>
  <c r="P5"/>
  <c r="O5"/>
  <c r="N5"/>
  <c r="M5"/>
  <c r="L5"/>
  <c r="K5"/>
  <c r="J5"/>
  <c r="I5"/>
  <c r="H5"/>
  <c r="G5"/>
  <c r="F5"/>
  <c r="E5"/>
  <c r="D5"/>
  <c r="C5"/>
  <c r="BF4"/>
  <c r="BE4"/>
  <c r="BD4"/>
  <c r="BC4"/>
  <c r="BB4"/>
  <c r="BA4"/>
  <c r="AZ4"/>
  <c r="AY4"/>
  <c r="AX4"/>
  <c r="AW4"/>
  <c r="AV4"/>
  <c r="AU4"/>
  <c r="AT4"/>
  <c r="AS4"/>
  <c r="AR4"/>
  <c r="AQ4"/>
  <c r="AP4"/>
  <c r="AO4"/>
  <c r="AN4"/>
  <c r="AM4"/>
  <c r="AL4"/>
  <c r="AK4"/>
  <c r="AJ4"/>
  <c r="AI4"/>
  <c r="AH4"/>
  <c r="AG4"/>
  <c r="AF4"/>
  <c r="AE4"/>
  <c r="AD4"/>
  <c r="AC4"/>
  <c r="AB4"/>
  <c r="AA4"/>
  <c r="Z4"/>
  <c r="Y4"/>
  <c r="X4"/>
  <c r="W4"/>
  <c r="V4"/>
  <c r="U4"/>
  <c r="T4"/>
  <c r="S4"/>
  <c r="R4"/>
  <c r="Q4"/>
  <c r="P4"/>
  <c r="O4"/>
  <c r="N4"/>
  <c r="M4"/>
  <c r="L4"/>
  <c r="K4"/>
  <c r="J4"/>
  <c r="I4"/>
  <c r="H4"/>
  <c r="G4"/>
  <c r="F4"/>
  <c r="E4"/>
  <c r="D4"/>
  <c r="C4"/>
  <c r="BF3"/>
  <c r="BE3"/>
  <c r="BD3"/>
  <c r="BC3"/>
  <c r="BB3"/>
  <c r="BA3"/>
  <c r="AZ3"/>
  <c r="AY3"/>
  <c r="AX3"/>
  <c r="AW3"/>
  <c r="AV3"/>
  <c r="AU3"/>
  <c r="AT3"/>
  <c r="AS3"/>
  <c r="AR3"/>
  <c r="AQ3"/>
  <c r="AP3"/>
  <c r="AO3"/>
  <c r="AN3"/>
  <c r="AM3"/>
  <c r="AL3"/>
  <c r="AK3"/>
  <c r="AJ3"/>
  <c r="AI3"/>
  <c r="AH3"/>
  <c r="AG3"/>
  <c r="AF3"/>
  <c r="AE3"/>
  <c r="AD3"/>
  <c r="AC3"/>
  <c r="AB3"/>
  <c r="AA3"/>
  <c r="Z3"/>
  <c r="Y3"/>
  <c r="X3"/>
  <c r="W3"/>
  <c r="V3"/>
  <c r="U3"/>
  <c r="T3"/>
  <c r="S3"/>
  <c r="R3"/>
  <c r="Q3"/>
  <c r="P3"/>
  <c r="O3"/>
  <c r="N3"/>
  <c r="M3"/>
  <c r="L3"/>
  <c r="K3"/>
  <c r="J3"/>
  <c r="I3"/>
  <c r="H3"/>
  <c r="G3"/>
  <c r="F3"/>
  <c r="E3"/>
  <c r="D3"/>
  <c r="C35"/>
  <c r="C3"/>
  <c r="B8"/>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6"/>
  <c r="B7" s="1"/>
  <c r="B5"/>
  <c r="B4"/>
  <c r="BF2"/>
  <c r="BE2"/>
  <c r="AR2"/>
  <c r="AS2" s="1"/>
  <c r="AT2" s="1"/>
  <c r="AU2" s="1"/>
  <c r="AV2" s="1"/>
  <c r="AW2" s="1"/>
  <c r="AX2" s="1"/>
  <c r="AY2" s="1"/>
  <c r="AZ2" s="1"/>
  <c r="BA2" s="1"/>
  <c r="BB2" s="1"/>
  <c r="BC2" s="1"/>
  <c r="BD2" s="1"/>
  <c r="AQ2"/>
  <c r="F2"/>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E2"/>
  <c r="D2"/>
  <c r="J168" i="22" l="1"/>
  <c r="J170"/>
  <c r="L169"/>
  <c r="M169" s="1"/>
  <c r="J166"/>
  <c r="J169"/>
  <c r="J172"/>
  <c r="L168"/>
  <c r="M168" s="1"/>
  <c r="J165"/>
  <c r="J167"/>
  <c r="J171"/>
  <c r="E5" i="9"/>
  <c r="E4"/>
  <c r="D4"/>
  <c r="D5"/>
  <c r="D46" i="19"/>
  <c r="D49"/>
  <c r="D27"/>
  <c r="D34"/>
  <c r="D50"/>
  <c r="D35"/>
  <c r="D45"/>
  <c r="D40"/>
  <c r="D51"/>
  <c r="D20"/>
  <c r="D18"/>
  <c r="D48"/>
  <c r="D17"/>
  <c r="D37"/>
  <c r="D16"/>
  <c r="D15"/>
  <c r="D14"/>
  <c r="D13"/>
  <c r="D12"/>
  <c r="D11"/>
  <c r="D10"/>
  <c r="D36"/>
  <c r="D9"/>
  <c r="D8"/>
  <c r="D43"/>
  <c r="D7"/>
  <c r="D6"/>
  <c r="D5"/>
  <c r="D4"/>
  <c r="D41"/>
  <c r="D3"/>
  <c r="D44"/>
  <c r="D38"/>
  <c r="D2"/>
  <c r="D46" i="18"/>
  <c r="D45"/>
  <c r="D43"/>
  <c r="D41"/>
  <c r="D38"/>
  <c r="D37"/>
  <c r="D36"/>
  <c r="D35"/>
  <c r="D29"/>
  <c r="D31"/>
  <c r="D24"/>
  <c r="D23"/>
  <c r="D22"/>
  <c r="D21"/>
  <c r="D20"/>
  <c r="D19"/>
  <c r="D18"/>
  <c r="D17"/>
  <c r="D16"/>
  <c r="D15"/>
  <c r="D14"/>
  <c r="D13"/>
  <c r="D12"/>
  <c r="D11"/>
  <c r="D10"/>
  <c r="D9"/>
  <c r="D8"/>
  <c r="D7"/>
  <c r="D6"/>
  <c r="D4"/>
  <c r="D5"/>
  <c r="D3"/>
  <c r="D2"/>
  <c r="D1"/>
  <c r="E3" i="11"/>
  <c r="E2"/>
  <c r="F23" i="8"/>
  <c r="G22" s="1"/>
  <c r="P15" i="11"/>
  <c r="O15"/>
  <c r="L21"/>
  <c r="M19"/>
  <c r="M18"/>
  <c r="M17"/>
  <c r="M16"/>
  <c r="M15"/>
  <c r="M14"/>
  <c r="M13"/>
  <c r="M12"/>
  <c r="M11"/>
  <c r="M10"/>
  <c r="M9"/>
  <c r="M8"/>
  <c r="M7"/>
  <c r="M6"/>
  <c r="M5"/>
  <c r="M4"/>
  <c r="M3"/>
  <c r="M2"/>
  <c r="F19"/>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F125" i="2"/>
  <c r="F124"/>
  <c r="F123"/>
  <c r="F122"/>
  <c r="F121"/>
  <c r="F120"/>
  <c r="F119"/>
  <c r="F118"/>
  <c r="F117"/>
  <c r="E125"/>
  <c r="E124"/>
  <c r="E123"/>
  <c r="E122"/>
  <c r="E121"/>
  <c r="E120"/>
  <c r="E119"/>
  <c r="E118"/>
  <c r="E117"/>
  <c r="G15" i="8" l="1"/>
  <c r="G17"/>
  <c r="G19"/>
  <c r="G21"/>
  <c r="G16"/>
  <c r="G18"/>
  <c r="G20"/>
  <c r="E114" i="2"/>
  <c r="E113"/>
  <c r="E112"/>
  <c r="E111"/>
  <c r="E110"/>
  <c r="E109"/>
  <c r="E108"/>
  <c r="E107"/>
  <c r="E106"/>
  <c r="E105"/>
  <c r="D105"/>
  <c r="C105"/>
  <c r="B109"/>
  <c r="B110" s="1"/>
  <c r="B111" s="1"/>
  <c r="B112" s="1"/>
  <c r="B113" s="1"/>
  <c r="B114" s="1"/>
  <c r="B108"/>
  <c r="B107"/>
  <c r="B106"/>
</calcChain>
</file>

<file path=xl/sharedStrings.xml><?xml version="1.0" encoding="utf-8"?>
<sst xmlns="http://schemas.openxmlformats.org/spreadsheetml/2006/main" count="3281" uniqueCount="2082">
  <si>
    <r>
      <t xml:space="preserve">昨日の晩は旦那の先輩と3人で贅沢❤︎ </t>
    </r>
    <r>
      <rPr>
        <sz val="11"/>
        <color theme="1"/>
        <rFont val="ＭＳ Ｐゴシック"/>
        <family val="3"/>
        <charset val="128"/>
        <scheme val="minor"/>
      </rPr>
      <t>#晩御飯</t>
    </r>
    <r>
      <rPr>
        <sz val="11"/>
        <color theme="1"/>
        <rFont val="ＭＳ Ｐゴシック"/>
        <family val="2"/>
        <scheme val="minor"/>
      </rPr>
      <t xml:space="preserve"> </t>
    </r>
    <r>
      <rPr>
        <sz val="11"/>
        <color theme="1"/>
        <rFont val="ＭＳ Ｐゴシック"/>
        <family val="3"/>
        <charset val="128"/>
        <scheme val="minor"/>
      </rPr>
      <t>#旦那の先輩</t>
    </r>
    <r>
      <rPr>
        <sz val="11"/>
        <color theme="1"/>
        <rFont val="ＭＳ Ｐゴシック"/>
        <family val="2"/>
        <scheme val="minor"/>
      </rPr>
      <t xml:space="preserve"> </t>
    </r>
    <r>
      <rPr>
        <sz val="11"/>
        <color theme="1"/>
        <rFont val="ＭＳ Ｐゴシック"/>
        <family val="3"/>
        <charset val="128"/>
        <scheme val="minor"/>
      </rPr>
      <t>#ここの居酒屋うますぎ</t>
    </r>
    <r>
      <rPr>
        <sz val="11"/>
        <color theme="1"/>
        <rFont val="ＭＳ Ｐゴシック"/>
        <family val="2"/>
        <scheme val="minor"/>
      </rPr>
      <t xml:space="preserve"> </t>
    </r>
    <r>
      <rPr>
        <sz val="11"/>
        <color theme="1"/>
        <rFont val="ＭＳ Ｐゴシック"/>
        <family val="3"/>
        <charset val="128"/>
        <scheme val="minor"/>
      </rPr>
      <t>#ヤバイ</t>
    </r>
    <r>
      <rPr>
        <sz val="11"/>
        <color theme="1"/>
        <rFont val="ＭＳ Ｐゴシック"/>
        <family val="2"/>
        <scheme val="minor"/>
      </rPr>
      <t xml:space="preserve"> </t>
    </r>
    <r>
      <rPr>
        <sz val="11"/>
        <color theme="1"/>
        <rFont val="ＭＳ Ｐゴシック"/>
        <family val="3"/>
        <charset val="128"/>
        <scheme val="minor"/>
      </rPr>
      <t>#あっさり塩味牛スジ煮込み</t>
    </r>
    <r>
      <rPr>
        <sz val="11"/>
        <color theme="1"/>
        <rFont val="ＭＳ Ｐゴシック"/>
        <family val="2"/>
        <scheme val="minor"/>
      </rPr>
      <t xml:space="preserve"> </t>
    </r>
    <r>
      <rPr>
        <sz val="11"/>
        <color theme="1"/>
        <rFont val="ＭＳ Ｐゴシック"/>
        <family val="3"/>
        <charset val="128"/>
        <scheme val="minor"/>
      </rPr>
      <t>#生スイートコーン</t>
    </r>
    <r>
      <rPr>
        <sz val="11"/>
        <color theme="1"/>
        <rFont val="ＭＳ Ｐゴシック"/>
        <family val="2"/>
        <scheme val="minor"/>
      </rPr>
      <t xml:space="preserve"> </t>
    </r>
    <r>
      <rPr>
        <sz val="11"/>
        <color theme="1"/>
        <rFont val="ＭＳ Ｐゴシック"/>
        <family val="3"/>
        <charset val="128"/>
        <scheme val="minor"/>
      </rPr>
      <t>#太刀魚の焼き魚</t>
    </r>
    <r>
      <rPr>
        <sz val="11"/>
        <color theme="1"/>
        <rFont val="ＭＳ Ｐゴシック"/>
        <family val="2"/>
        <scheme val="minor"/>
      </rPr>
      <t xml:space="preserve"> </t>
    </r>
    <r>
      <rPr>
        <sz val="11"/>
        <color theme="1"/>
        <rFont val="ＭＳ Ｐゴシック"/>
        <family val="3"/>
        <charset val="128"/>
        <scheme val="minor"/>
      </rPr>
      <t>#ダイエット中止</t>
    </r>
  </si>
  <si>
    <r>
      <t xml:space="preserve">みぽとラーメン(•ө•) 3日連続のラーメン。 </t>
    </r>
    <r>
      <rPr>
        <sz val="11"/>
        <color theme="1"/>
        <rFont val="ＭＳ Ｐゴシック"/>
        <family val="3"/>
        <charset val="128"/>
        <scheme val="minor"/>
      </rPr>
      <t>#塩ラーメン</t>
    </r>
    <r>
      <rPr>
        <sz val="11"/>
        <color theme="1"/>
        <rFont val="ＭＳ Ｐゴシック"/>
        <family val="2"/>
        <scheme val="minor"/>
      </rPr>
      <t xml:space="preserve"> </t>
    </r>
    <r>
      <rPr>
        <sz val="11"/>
        <color theme="1"/>
        <rFont val="ＭＳ Ｐゴシック"/>
        <family val="3"/>
        <charset val="128"/>
        <scheme val="minor"/>
      </rPr>
      <t>#ラーメン</t>
    </r>
    <r>
      <rPr>
        <sz val="11"/>
        <color theme="1"/>
        <rFont val="ＭＳ Ｐゴシック"/>
        <family val="2"/>
        <scheme val="minor"/>
      </rPr>
      <t xml:space="preserve"> </t>
    </r>
    <r>
      <rPr>
        <sz val="11"/>
        <color theme="1"/>
        <rFont val="ＭＳ Ｐゴシック"/>
        <family val="3"/>
        <charset val="128"/>
        <scheme val="minor"/>
      </rPr>
      <t>#過去最高の</t>
    </r>
    <r>
      <rPr>
        <sz val="11"/>
        <color theme="1"/>
        <rFont val="ＭＳ Ｐゴシック"/>
        <family val="2"/>
        <scheme val="minor"/>
      </rPr>
      <t xml:space="preserve"> </t>
    </r>
    <r>
      <rPr>
        <sz val="11"/>
        <color theme="1"/>
        <rFont val="ＭＳ Ｐゴシック"/>
        <family val="3"/>
        <charset val="128"/>
        <scheme val="minor"/>
      </rPr>
      <t>#体重に</t>
    </r>
    <r>
      <rPr>
        <sz val="11"/>
        <color theme="1"/>
        <rFont val="ＭＳ Ｐゴシック"/>
        <family val="2"/>
        <scheme val="minor"/>
      </rPr>
      <t xml:space="preserve"> </t>
    </r>
    <r>
      <rPr>
        <sz val="11"/>
        <color theme="1"/>
        <rFont val="ＭＳ Ｐゴシック"/>
        <family val="3"/>
        <charset val="128"/>
        <scheme val="minor"/>
      </rPr>
      <t>#病んでるはずが</t>
    </r>
    <r>
      <rPr>
        <sz val="11"/>
        <color theme="1"/>
        <rFont val="ＭＳ Ｐゴシック"/>
        <family val="2"/>
        <scheme val="minor"/>
      </rPr>
      <t xml:space="preserve"> </t>
    </r>
    <r>
      <rPr>
        <sz val="11"/>
        <color theme="1"/>
        <rFont val="ＭＳ Ｐゴシック"/>
        <family val="3"/>
        <charset val="128"/>
        <scheme val="minor"/>
      </rPr>
      <t>#毎日ラーメン</t>
    </r>
    <r>
      <rPr>
        <sz val="11"/>
        <color theme="1"/>
        <rFont val="ＭＳ Ｐゴシック"/>
        <family val="2"/>
        <scheme val="minor"/>
      </rPr>
      <t xml:space="preserve"> </t>
    </r>
    <r>
      <rPr>
        <sz val="11"/>
        <color theme="1"/>
        <rFont val="ＭＳ Ｐゴシック"/>
        <family val="3"/>
        <charset val="128"/>
        <scheme val="minor"/>
      </rPr>
      <t>#ダイエット中止</t>
    </r>
    <r>
      <rPr>
        <sz val="11"/>
        <color theme="1"/>
        <rFont val="ＭＳ Ｐゴシック"/>
        <family val="2"/>
        <scheme val="minor"/>
      </rPr>
      <t xml:space="preserve"> </t>
    </r>
    <r>
      <rPr>
        <sz val="11"/>
        <color theme="1"/>
        <rFont val="ＭＳ Ｐゴシック"/>
        <family val="3"/>
        <charset val="128"/>
        <scheme val="minor"/>
      </rPr>
      <t>#食べるの</t>
    </r>
    <r>
      <rPr>
        <sz val="11"/>
        <color theme="1"/>
        <rFont val="ＭＳ Ｐゴシック"/>
        <family val="2"/>
        <scheme val="minor"/>
      </rPr>
      <t xml:space="preserve"> </t>
    </r>
    <r>
      <rPr>
        <sz val="11"/>
        <color theme="1"/>
        <rFont val="ＭＳ Ｐゴシック"/>
        <family val="3"/>
        <charset val="128"/>
        <scheme val="minor"/>
      </rPr>
      <t>#楽しい</t>
    </r>
  </si>
  <si>
    <t>ダイエット中止になりました(笑)久しぶりにナツが来て食べ放題にきた。そして焼肉からの～スイーツ☆俺さ～最近一ヶ月で6キロ痩せたんだけど、今日一日でダメだこりゃ(笑)</t>
  </si>
  <si>
    <r>
      <t>スイパが使える期間は</t>
    </r>
    <r>
      <rPr>
        <b/>
        <sz val="11"/>
        <color theme="1"/>
        <rFont val="ＭＳ Ｐゴシック"/>
        <family val="3"/>
        <charset val="128"/>
        <scheme val="minor"/>
      </rPr>
      <t>4月30日</t>
    </r>
    <r>
      <rPr>
        <sz val="11"/>
        <color theme="1"/>
        <rFont val="ＭＳ Ｐゴシック"/>
        <family val="2"/>
        <scheme val="minor"/>
      </rPr>
      <t>なので、ぢゅむたむが本格的にダイエットを再開するのは5月からですな(￣▽￣)</t>
    </r>
  </si>
  <si>
    <t>みなさんも一緒に、お得に美味しいスイーツを満喫しておデブになりましょう</t>
  </si>
  <si>
    <t>風邪だから、ダイエット中止！とにかく治すのが肝心。と言い訳して、たくさん食べよう。</t>
  </si>
  <si>
    <t>今日はダイエット中止！気合を入れてバイキングへ。東京、おいしいバイキング料理のご紹介。高価な大正えびチリソース、各国料理、いっぱい食べましょう。好きなものを気兼ねなく好きなだけ食べて、バイキングってお得で楽しいですね。</t>
  </si>
  <si>
    <t>すこーーしずつだけども順調に減って来てましたがダイエット中止！。理由は妊娠したから。あと9カ月ちょい、健康的に過ごしたいと思います。けど体重の推移は記していくつもり。体重増えすぎたら恐ろしいからねー。とりあえず中止。目標にはだいぶ近づいたからよかったかな。</t>
  </si>
  <si>
    <t>今日は学校＋バイトなので食べないと行けないと感じたので、とりあえずリセットダイエットは中止しました。このダイエットは本当にキツイ。しかも１キロちょっとしか減らなかったし・・・。私にピッタリのダイエット方法って何かないかな</t>
  </si>
  <si>
    <t>一日二食から一日一食になって、もう4週間がたちました。現在、体重は74.8Kgです。目標まであと800g減らせばいいだけなのですが、ここで中止します。体重は減っているのですが、同時に体力も落ち、夏風邪ばかりをひくようになってしまったためです。このままでは寝込んでしまいそうなので、無謀な一日一食ダイエットは中止して、一日二食に戻します。とりあえず、10.5Kgほど減量できたので、ここまではダイエット成功です。しかし、問題はここからです。リバウンドしないように注意して、現在の体重を維持できるかが重要です。増やす一食分は極力軽いものにして、様子を見てみます。ここからが難しいんだよなダイエットって。</t>
  </si>
  <si>
    <t>【ダイエット中止】</t>
    <phoneticPr fontId="5"/>
  </si>
  <si>
    <t xml:space="preserve">どうにも調子がわるくてダイエット中止してた(*_*) 。まだ本調子じゃないけど、なんとか復帰！ 体重は57㎏台に戻ったー? 一時的に増加してたのはやっぱり生理によるむくみとかだったみたい。よかった? </t>
  </si>
  <si>
    <t>"ダイエット成功"</t>
    <phoneticPr fontId="5"/>
  </si>
  <si>
    <t>"ダイエット失敗"</t>
    <phoneticPr fontId="5"/>
  </si>
  <si>
    <t>ダイエット終了</t>
  </si>
  <si>
    <t>ダイエット完了</t>
    <phoneticPr fontId="5"/>
  </si>
  <si>
    <t>ダイエット開始</t>
  </si>
  <si>
    <t>ダイエットライフサイクル</t>
    <phoneticPr fontId="5"/>
  </si>
  <si>
    <t>開始</t>
    <phoneticPr fontId="5"/>
  </si>
  <si>
    <r>
      <rPr>
        <sz val="12"/>
        <color rgb="FF222222"/>
        <rFont val="ＭＳ Ｐゴシック"/>
        <family val="2"/>
      </rPr>
      <t>最終更新日</t>
    </r>
    <phoneticPr fontId="5"/>
  </si>
  <si>
    <t>http://www.blogmura.com/profile/01357195.html</t>
    <phoneticPr fontId="5"/>
  </si>
  <si>
    <t xml:space="preserve"> 2015/04/22 </t>
  </si>
  <si>
    <t>http://www.blogmura.com/profile/00443821.html</t>
  </si>
  <si>
    <t>状態</t>
    <phoneticPr fontId="5"/>
  </si>
  <si>
    <t>継続中</t>
  </si>
  <si>
    <t>継続中</t>
    <phoneticPr fontId="5"/>
  </si>
  <si>
    <t>効果</t>
    <phoneticPr fontId="5"/>
  </si>
  <si>
    <t xml:space="preserve">煮込みハンバーグ。 </t>
    <phoneticPr fontId="5"/>
  </si>
  <si>
    <t>ＲＩＮＡさん</t>
  </si>
  <si>
    <t>makitaさん</t>
  </si>
  <si>
    <t>不明</t>
    <phoneticPr fontId="5"/>
  </si>
  <si>
    <t xml:space="preserve">ｋｙｏｋｏｂｉ４０ さん </t>
  </si>
  <si>
    <t>http://ameblo.jp/bi40kyo/</t>
  </si>
  <si>
    <t xml:space="preserve">白薔薇 さん </t>
  </si>
  <si>
    <t>http://ameblo.jp/versailles3/</t>
  </si>
  <si>
    <t>感想</t>
    <phoneticPr fontId="5"/>
  </si>
  <si>
    <t>停止中</t>
    <phoneticPr fontId="5"/>
  </si>
  <si>
    <t>比較的データとりやすい。完了宣言なし</t>
    <phoneticPr fontId="5"/>
  </si>
  <si>
    <t>体重：78.05kg 体脂肪率：42.2%(やる気を信じられない)</t>
    <phoneticPr fontId="5"/>
  </si>
  <si>
    <t xml:space="preserve">もっちゃん さん </t>
  </si>
  <si>
    <t>http://mottyandiet.blog.fc2.com/</t>
  </si>
  <si>
    <t>完全継続中</t>
  </si>
  <si>
    <t>完全継続中</t>
    <phoneticPr fontId="5"/>
  </si>
  <si>
    <t>詳細なデータがある</t>
  </si>
  <si>
    <t>詳細なデータがある</t>
    <phoneticPr fontId="5"/>
  </si>
  <si>
    <t>痩せる記録</t>
  </si>
  <si>
    <t>http://acoooooring.blog.fc2.com/</t>
  </si>
  <si>
    <t xml:space="preserve">苺２粒 さん </t>
  </si>
  <si>
    <t>http://152diet.com/</t>
  </si>
  <si>
    <t>現在</t>
  </si>
  <si>
    <t>現在</t>
    <phoneticPr fontId="5"/>
  </si>
  <si>
    <t>完全継続中(記載がないところもおおいが)</t>
    <phoneticPr fontId="5"/>
  </si>
  <si>
    <t>現在まで効果は1kg未満</t>
    <phoneticPr fontId="5"/>
  </si>
  <si>
    <t>十花 さん</t>
  </si>
  <si>
    <t>http://tohka0.hatenablog.com/</t>
  </si>
  <si>
    <t>初回の1回で停止</t>
    <phoneticPr fontId="5"/>
  </si>
  <si>
    <t>情報がサッパリわからない(【ダイエット】―８．５ｋｇを目指して )</t>
    <phoneticPr fontId="5"/>
  </si>
  <si>
    <t>なし</t>
    <phoneticPr fontId="5"/>
  </si>
  <si>
    <t xml:space="preserve">ぷぅじぃ さん </t>
  </si>
  <si>
    <t>http://yasetae.ti-da.net/</t>
  </si>
  <si>
    <t>一週間経過していない</t>
    <phoneticPr fontId="5"/>
  </si>
  <si>
    <t>評価不能</t>
    <phoneticPr fontId="5"/>
  </si>
  <si>
    <t>ダイエットマツコ</t>
  </si>
  <si>
    <t>http://matukonimakeruna.seesaa.net/category/17571080-30.html</t>
  </si>
  <si>
    <t>テキストマインドの題材として良さそう。数値データはない</t>
    <phoneticPr fontId="5"/>
  </si>
  <si>
    <t>記載88回</t>
    <phoneticPr fontId="5"/>
  </si>
  <si>
    <t>ムーニー さん</t>
  </si>
  <si>
    <t>http://happyfamily77.seesaa.net/</t>
  </si>
  <si>
    <t>pokopoko・ さん</t>
  </si>
  <si>
    <t>http://sinmaisyuhunomainiti.blog.fc2.com/</t>
    <phoneticPr fontId="5"/>
  </si>
  <si>
    <t>参考データにはならない</t>
    <phoneticPr fontId="5"/>
  </si>
  <si>
    <t xml:space="preserve">SUZUCO さん </t>
  </si>
  <si>
    <t>http://suzuco14.hatenablog.com/</t>
  </si>
  <si>
    <t>1398日目 続行中</t>
    <phoneticPr fontId="5"/>
  </si>
  <si>
    <t>http://graph.hatena.ne.jp/suzuco14/%E4%BD%93%E9%87%8D/</t>
  </si>
  <si>
    <t>非常に参考になるグラフあり</t>
    <phoneticPr fontId="5"/>
  </si>
  <si>
    <t>chica☆mama さん</t>
  </si>
  <si>
    <t>15週続行中</t>
    <phoneticPr fontId="5"/>
  </si>
  <si>
    <t>グラフあり</t>
    <phoneticPr fontId="5"/>
  </si>
  <si>
    <t>たかむし さん</t>
  </si>
  <si>
    <t>http://chicamama.blog.fc2.com/</t>
  </si>
  <si>
    <t>http://dogscarnival.blog58.fc2.com/</t>
  </si>
  <si>
    <t>自称 満年ダイエッター。</t>
    <phoneticPr fontId="5"/>
  </si>
  <si>
    <t>1023投稿</t>
    <phoneticPr fontId="5"/>
  </si>
  <si>
    <t>ここまでで、強い意思を感じる</t>
    <phoneticPr fontId="5"/>
  </si>
  <si>
    <t>ダイエット始めます 2014年</t>
  </si>
  <si>
    <t>ダイエット始めます 2013年</t>
  </si>
  <si>
    <t>ダイエット始めます 2012年</t>
    <phoneticPr fontId="5"/>
  </si>
  <si>
    <t>ダイエット始めます 2011年</t>
  </si>
  <si>
    <t>ダイエット始めます 2010年</t>
  </si>
  <si>
    <t>ダイエット始めます 2009年</t>
  </si>
  <si>
    <t>ダイエット始めます 2008年</t>
  </si>
  <si>
    <t>ダイエット始めます 2007年</t>
  </si>
  <si>
    <t>ダイエット始めます 2006年</t>
  </si>
  <si>
    <t>ダイエット始めます 1月</t>
  </si>
  <si>
    <t>ダイエット始めます 2月</t>
  </si>
  <si>
    <t>ダイエット始めます 3月</t>
  </si>
  <si>
    <t>ダイエット始めます 4月</t>
  </si>
  <si>
    <t>ダイエット始めます 5月</t>
  </si>
  <si>
    <t>ダイエット始めます 6月</t>
  </si>
  <si>
    <t>ダイエット始めます 7月</t>
  </si>
  <si>
    <t>ダイエット始めます 8月</t>
  </si>
  <si>
    <t>ダイエット始めます 9月</t>
  </si>
  <si>
    <t>ダイエット始めます 10月</t>
  </si>
  <si>
    <t>ダイエット始めます 11月</t>
  </si>
  <si>
    <t>ダイエット始めます 12月</t>
    <phoneticPr fontId="5"/>
  </si>
  <si>
    <t>ダイエット始めます 2014年1月</t>
    <phoneticPr fontId="5"/>
  </si>
  <si>
    <t>ダイエット始めます 2014年2月</t>
    <phoneticPr fontId="5"/>
  </si>
  <si>
    <t>ダイエット始めます 2014年3月</t>
    <phoneticPr fontId="5"/>
  </si>
  <si>
    <t>ダイエット始めます 2014年4月</t>
    <phoneticPr fontId="5"/>
  </si>
  <si>
    <t>ダイエット始めます 2014年5月</t>
    <phoneticPr fontId="5"/>
  </si>
  <si>
    <t>ダイエット始めます 2014年6月</t>
    <phoneticPr fontId="5"/>
  </si>
  <si>
    <t>ダイエット始めます 2014年7月</t>
    <phoneticPr fontId="5"/>
  </si>
  <si>
    <t>ダイエット始めます 2014年8月</t>
    <phoneticPr fontId="5"/>
  </si>
  <si>
    <t>ダイエット始めます 2014年9月</t>
    <phoneticPr fontId="5"/>
  </si>
  <si>
    <t>ダイエット始めます 2014年10月</t>
    <phoneticPr fontId="5"/>
  </si>
  <si>
    <t>ダイエット始めます 2014年11月</t>
    <phoneticPr fontId="5"/>
  </si>
  <si>
    <t>ダイエット始めます 2014年12月</t>
    <phoneticPr fontId="5"/>
  </si>
  <si>
    <t>単純キーワード検索</t>
    <phoneticPr fontId="5"/>
  </si>
  <si>
    <t>グーグル非選択数(x10)</t>
  </si>
  <si>
    <t>グーグル選択数</t>
  </si>
  <si>
    <t>ダイエットやめます 2015年</t>
  </si>
  <si>
    <t>ダイエットやめます 2014年</t>
  </si>
  <si>
    <t>ダイエットやめます 2013年</t>
  </si>
  <si>
    <t>ダイエットやめます 2012年</t>
  </si>
  <si>
    <t>ダイエットやめます 2011年</t>
  </si>
  <si>
    <t>ダイエットやめます 2010年</t>
  </si>
  <si>
    <t>ダイエットやめます 2009年</t>
  </si>
  <si>
    <t>ダイエットやめます 2008年</t>
  </si>
  <si>
    <t>ダイエットやめます 2007年</t>
  </si>
  <si>
    <t>ダイエットやめます 2006年</t>
  </si>
  <si>
    <t>2014/04/16 - 今晩は、今日からダイエット始めます。 お恥ずかしいのですが、現在159センチで63キロです。 最近ダイエット始めた方、これから ... タイトルが本音の、るりこです。よろしくおねがいします。 書き込むにあたって測定したところ、154センチ、56．2キロ、体脂肪30．5 ...</t>
  </si>
  <si>
    <t>2014/10/30 - 毎日お腹いっぱい食べてたら、太っていました。 3日前、久しぶりに体重計に乗ったら、びっくりしました。 私はアラサ―、身長163 ... フルーツグラノラって かなり糖分高くないですか？ 含有されているビタミン類のベネフィットよりも糖分摂取の危険性のほうが高いと ...</t>
  </si>
  <si>
    <t>はじめまして(*´▽｀*)♪ そして、古い体重計ですみません(´･ω･`)頑張りたいと思いまーす.</t>
  </si>
  <si>
    <t>今日からダイエット始めます。 正直飲んだ後食欲が止まらない。 HP＊http://hatsuka-web.jimdo.com/ 検索用 ハツカ.</t>
  </si>
  <si>
    <t>2014/11/11 - えーと… ダイエットを始めようと思います… 先日久々に測った体重が…もう、今まで見たことのない数字になっていて思わず目を見開き、絶句…（白目） スポンサーリンク // あれー、ダイエットやってなかったけー？ グリーンスムージーダイエットとか見たことあるよう ...</t>
  </si>
  <si>
    <t>2014/03/02 - 以前から使っていたWi-Fi体重計がうまく動かないので、乾電池の接点の辺りを色々いじっていたら無事動作するようになりました。なったのはいいのですが… 体重を計ってみると、94kg!、以前から肥満気味で、去年は体重が85kg前後を推移していました ...</t>
  </si>
  <si>
    <t>2014/07/27 - みなさんこんばんは！このたびブロマガを開設してみました。続く気がしないです。えー.</t>
  </si>
  <si>
    <t>2014/10/22 - 本気ダイエット始めます！まずは1ヵ月、エステのお茶を飲んでみました！,やりたいことは色々あれども世の中なにかとお金がかかる…。小さな夢から大きな夢まで、ありとあらゆる夢を叶えるべく『まずなんでもやってみる！』をモットーに試行錯誤する日々を ...</t>
  </si>
  <si>
    <t>2014/05/18 - 実は私、金曜から本格的な2ヶ月集中型ダイエット始めました。笑 正直もはやデブな自分に慣れすぎているし、なかなかデブも気に入ってきて、お尻はでかい方が好きだし、 お腹は食わなきゃ出ないし、 このままでいいって思っててw けど、始めちゃいました。</t>
    <phoneticPr fontId="5"/>
  </si>
  <si>
    <t>2014/07/07 - ミネラル酵素グリーンスムージーで一か月で-3kgを目指すダイエット今日から始めたいと思います！ミネラル酵素グリーンスムージーは今、すっごく人気で一番売れているグリーンスムージー☆いろんなランキングで1位になってるんです！効果ありそうだよね。</t>
  </si>
  <si>
    <t>2014/07/21 - ファンとの距離、わずか10cm」. もちろんこの責任はラメ本人にあるはずはなく、私たち夫婦にあるわけで。 ここ数年、父の闘病生活、娘を出産、そして子育てと、生活が一変したとはいえ、 それは言い訳にすぎず、夫婦共々猛反省中、そして対策実行中でござい ...</t>
  </si>
  <si>
    <t>2014/04/08 - 本日よりゆるーく「パレオダイエット」に挑戦してみたいと思います！ 本来ライフスタイルとして長期的にやるダイエットみたいですが、、私は取りあえず2週間。花見太りをどうにか戻したいとの思いよりはじめます。 ☆パレオダイエットとは ハリウッドセレブや ...</t>
  </si>
  <si>
    <t>2014/08/20 - 【ダイエット81日目】明日からピザダイエット始めます!!(今泉兄の夢 その1 何日間で15kg痩せるか) - 夢応援プロジェクト「99人のたまご達」の活動レポートメディア.</t>
  </si>
  <si>
    <t>2014/11/30 - 【プロテインダイエット】今日からダイエット始めます！【激痩せ】 - YouTube.</t>
  </si>
  <si>
    <t>2014/08/25 - 体重の増加が止まらないためダイエット始めます. ここ最近体重の増加がちょっとやばいです。 仕事柄結構体使っているんですが、あまり動かない＋食べすぎがまずいのかもしれません。 なんだかんだで夜食べまくってるのはストレス感じているんだろうか？</t>
  </si>
  <si>
    <t>2014/09/22 - さてさて事の発端はマイローライダーって何キロ有るの？？パーツを軽いものを付けて減量。逆に剛性が有りすぎる物を付けて増量。サービスマニュアルによると乾燥重量...</t>
  </si>
  <si>
    <t>2014/04/03 - ゴリマッチョダイエット始めます！Let"t Muscle lose weight; 結果発表！ゴリマッチョダイエット50日目 Finish lose weight; ゴリマッチョダイエット生活8日目 朝から走りこんでます！ Muscle Dance 50days|マッスルダンス; 【告白】正月太りしたので体重計にのっ ...</t>
  </si>
  <si>
    <t>2014/09/25 - スムージダイエット始めます。 2014/9/25 ダイエット. DSC07564. 歳のせいか基礎代謝も落ち、運動不足のせいか体重がなかなか落ちません。 でも実は、本当の原因は分かっているのです。 スポンサーリンク. 20140925 ...</t>
  </si>
  <si>
    <t>2014/08/15 - 本気のダイエット始めます. Posted by user. コメントは受け付けていません。. いつ会ってもダイエットしてるよね と言われる私ですが、今回は本気です。 だって、着る服着る服、きついんです。だから本気で頑張っています。 今回は雑炊のダイエット。友人が始めて ...</t>
  </si>
  <si>
    <t>2014/01/31 - 2/1から糖質抜きダイエット始めます！ 授乳中なのハードなのはできませんが、食生活を見直すのも含め。まずは間食の甘い物を少しだけ食べることに。ケーキや煮物など糖質制限用に使用するお砂糖は天然甘味料羅漢果からできている「ラカントS」で代用し ...</t>
  </si>
  <si>
    <t>2014/03/02 - ダイエット始めます！ 今の体重わ154センチ63キロです！！ スポーツ少女なんですが、やはりデブです！！ ぃい、ダイエット方法ないですか？？</t>
  </si>
  <si>
    <t>2014/06/25 - ダイエット始めます （写真はイメージです）. 最近、会う人会う人から太ったね、と言われるようになってしまったので、健康のためにもダイエットを始めたいと思います。 その昔には、朝バナナとウーロン茶でダイエットした時は68kgからはじめて58kgぐらい ...</t>
  </si>
  <si>
    <t>2014/04/18 - 10.ダイエット記録1【公開ダイエット始めます☆】。サンケイリビング新聞社がお届けする、ママに役立つ子育て情報サイト「あんふぁんWeb」</t>
  </si>
  <si>
    <t>禁煙して二年…あっという間に7kg増えてしまいました。毎日スロージョギング一時間やって5kg痩せたいです。頑張ります!!・・・ママの交流掲示板「ママスタ☆BBS」は、あなたの質問に全国のママが回答してくれる助け合い掲示板です。</t>
  </si>
  <si>
    <t>2014/07/31 - 私、コタラヒムダイエットゲルで15日間のダイエット始めます! 国連機関(WHO/世界保健機構)が認めた. スリランカ産コタラヒムブツ. これがスゴイらしいんですよね～。 検索してみてください。 「古くから糖尿病改善や高血圧、便秘、肥満、デトックスなどの民間療法 ...</t>
  </si>
  <si>
    <t>2014/09/01 - 淡路島に行ったのだ！ 先月も行ったのに( ^ω^ ) たこせんべいの里 今回は工場見学出来なかった。 とりあえず試食三昧?☆ お土産大量に買ってもらって …からのイングランドの丘。 むっちゃ遠い(￣▽￣) 生しらす丼 コアラソフト チーズケーキ 高知メロン ...</t>
  </si>
  <si>
    <t>2014/05/28 - 商品画像はイメージです。 実際の商品とは多少異なる場合があります。 あらかじめご了承ください。 ※受注生産のため、原則としてお客様のご都合による返品は 受け付けておりません。 拡大. 今日からダイエット始めます! 前面. 今日からダイエット始めます!</t>
  </si>
  <si>
    <t>2014/05/05 - かなりお久しぶりです。 ここのところ忙しくて、全然更新してませんでした。 今日は仕事が休みなのでゆっくり更新できるなぁ。 ところで、録り溜めていた録画番組で炭水化物抜きダイエットは女性向きだという話を聞いて始めることにしました。 バストのサイズも ...</t>
  </si>
  <si>
    <t>2014/09/15 - 1年前 37.5キロまで 体重を落としました。 今となっては 奇跡。笑 私 リバウンドしました。 しかも 尋常ぢゃないくらい。笑 37.5キロ～43キロ 食べ過ぎて 調整しない時なんて 45キロになっちゃうことも！ 今日から 今からダイエット始めます！ 綺麗に細く誰よりも</t>
  </si>
  <si>
    <t>2014/01/10 - ダイエットに良く満腹感の得れる食べ物ありませんか？？ダイエット始めます！帰国してから、胃が大きくなったらしく親にも食べすぎよ、といわれて体重久々にはかると5キロは増えてました。帰国前は現地で自炊だったので控えてたので太らなかったのですが</t>
  </si>
  <si>
    <t>2014/06/19 - ダイエット始めます！（←宣言・笑. 食事メニューと運動の両方からの痩身方法こそが、必ずウェイトダウンできる必要なコツです。 長距離走や縄跳びトレーニングが体操としてよく見られるですけれどさらに様々な種類があるようです。 自宅近くのアスレチッククラブ ...</t>
  </si>
  <si>
    <t>2014/06/23 - 私は以前から様々なダイエットを試みてきましたが、どれも少しは体重が減るものの長くは続かず、すぐにリバウンドしてしまっていました。 酵素ダイエット方法の口コミもたくさん見ていたのですがもう私はスリムな体にはなれないのだと諦めていたときに、口コミの ...</t>
  </si>
  <si>
    <t>2014/07/26 - 山ちゃんPower 閲覧:927 ｺﾒﾝﾄ:0 いいね:21; ダイエット始めます！の画像(プリ画像) ダイエット始めます… 閲覧:1911 ｺﾒﾝﾄ:11 いいね:33; リクエストの画像(プリ画像) リクエスト 閲覧:1565 ｺﾒﾝﾄ:2 いいね:7; リクエストの画像(プリ画像) リクエスト 閲覧:1304 ...</t>
  </si>
  <si>
    <t xml:space="preserve">2014/01/11 - ダイエット始めます！158cm、52.15kg、体脂肪率31.4%です！体重計、買いました！！ ? ありゅーる大佐 (@8230loveshu) 2013, 12月 11. ダイエット宣言しました。それに関してTweetすることも増えると思います。不快に思うフォロワーさんは、フォロー外して </t>
  </si>
  <si>
    <t>2014/05/01 - ボトックス注射でデカ目効果！ 自力で綺麗になる最速の美容方法 ・ なんて日だ！～Oh my god ・ 魅力的に魅せるバストアップ ・ 家族そろって、お抱え看護師さん ・ 口コミで出会ったビーグレン ・ 節約する生活が良いこと ・ 男性がメンズエステに行くのは当たり前の ...</t>
  </si>
  <si>
    <t>2014/12/12 - じゃあ、スムージーダイエット始めますか？ 出典： weheartit.com. スムージーダイエットしちゃう?. □Lesson： 一週間のうち一日はスムージー. 出典： weheartit.com. 辛くても違う味にして楽しんでみれば意外と平気?. ◎ポイント◎ ①：飲む直前につくる②： ...</t>
  </si>
  <si>
    <t>2015/01/01 - 今週のお題「今年の抱負」に絡めまして、ブログ、立ち上げました。 GWに沖縄旅行することになりまして。 痩せんといかんでしょ！ってことでダイエット、始めます。 まずはスペック かみしろといいます。 28歳(2015/2/1時点)。 166㎝/58Kg！体脂肪率は測って…</t>
  </si>
  <si>
    <t>2014/10/27 - あとその時に「今日からダイエット始めます」みたいなサイトで、仲間を見つけて励ましながらやれたというのが大きかったと思います。 あと、本も買いました。そのまま「リセットダイエット」という本です。2冊目は実際に食べたものを記録できるようなものになってい ...</t>
  </si>
  <si>
    <t>2014/09/03 - ダイエット始めます. お久しぶりです。 二の腕とお腹回りと太腿を引き締めたいので（つまり全部？）、再ダイエットします。 今回、ダイエット仲間が加わりました。 お腹回りの気になる、 アイル（1歳）です。 投稿者 りす 時刻: 17:43 0 件のコメント:.</t>
  </si>
  <si>
    <t>2014/10/22 - 本気ダイエット始めます！ まずは1ヵ月、エステのお茶を飲んでみました！ 1ヶ月目. ほんの数秒でできるのでかなりお手軽です！ 味は濃い目の煎茶のような感じです。しっかりとした風味とコクがあり、そこいらのペットボトルのお茶より断然美味しいと思います！</t>
  </si>
  <si>
    <t>2014/12/09 - 普通は「人は弱い生き物」なんです。それを前提にして継続するために重要なことは、環境や他人の力をかりることです。一番簡単なのは友人や知人、それも自分が一番馬鹿にされたくない人に「ダイエット始めます！」と宣言することです。 ダイエット始めます宣言.</t>
  </si>
  <si>
    <t>2014/04/26 - ダイエット、始めます。 効率的な方法。 作者。 地獄の筋トレ。 鬼畜王ギョンス様。 We Are One ・ ≫ この小説の続編を見る. おもしろ度の評価. Currently 9.94/10. 点数: 9.9/10 (430 票). この小説をお気に入り追加 (しおり) 登録すれば後で更新された順に見れ ...</t>
  </si>
  <si>
    <t>2014/03/16 - 今日からダイエット始めます！！」と、友達やSNSで宣言してからどのくらい日にちがたちましたか……？ダイエットを始めては、やめてと繰り返している、いわゆるダイエット失敗常習犯なみなさんには、共通点があるのです。。。今回、そんなダイエット失敗常習犯 ...</t>
  </si>
  <si>
    <t>2014/03/12 - ダイエット(Diet)とは、肥満の防止・解消のために取り組む食事療法を意味する 馬鹿は見つかったようですね. 7 ： 以下、転載禁止でVIPがお送りします[] 投稿日：2014/03/12(水) 18:50:43.20 ID:kerzv9QO0 [2/2回(PC)]. &gt;&gt;6 意味してるとこと的外れな解釈 ...</t>
  </si>
  <si>
    <t>2014/08/03 - 女性だけの30分健康体操教室 無理なく続けられる理由はこちら＞. chicoさん. chicoさん. 踏み台昇降運動ダイエット 2014-07-12. 総合評価なし. 今日から！（投稿：2014年7月12日）. 久しぶりに体重測ったら3キロも太ってたので今日からダイエット始めます！</t>
  </si>
  <si>
    <t>2014/11/24 - ちょっと朝バナナダイエット始めます。笑」 「朝バナナダイエットやろっーと！ 痩せて、バストもアップできるってやるっきゃない！」 「え！朝バナナダイエット 体重減ってバストアップ？！ やるやる、やります（笑）」 …もの凄い反応ですね！！ さて、それでは朝バナナ ...</t>
  </si>
  <si>
    <t>2014/04/27 - 忙しさにかまけていたら、お腹まわりにぼってりお肉がつきました。これはいかん。ダイエット始めます。 ただ始めるのは面白くないので、細かい日記を書きながら有料公開でやろう。でもそれだけじゃまだ刺激がない。本気で痩せようと思ってないなオレ。</t>
  </si>
  <si>
    <t>2014/01/31 - 本日よりダイエット始めます. 2014/01/31; 00:01. CM:0 ・ TB:0. 34歳中年サラリーマンがダイエット始めます。毎回お腹の出っ張り具合を写真にてUPしていきます。現在の身長170cmで、体重74kgになります。よろしくお願いします。... 続きを読む ・ ホーム ...</t>
  </si>
  <si>
    <t>2014/09/15 - 今日は朝からスムージー♪私は健康的に、しっかり栄養補給しながらスムージーダイエット始めます♪野菜・果物をジュースにして飲むんでしょ？って。今回、そんな気持ちから、「あ！やっぱり私も始めよう♪」という気持ちに変えようと思います。</t>
  </si>
  <si>
    <t>2014/05/30 - 6月1日から、もう1回気合入れてダイエット始めます。 （言っちまった・・ 言っちまったよ・・・）. ベルタ酵素 お嬢様酵素はもう去年効果を実感したので卒業して、今回は友達が先月4キロ痩せたって言うから、ベルタ酵素でやってやろうかと思ってます。 実はベルタ ...</t>
  </si>
  <si>
    <t>2014/03/02 - 今日から一週間「脂肪燃焼スープダイエット」始めます！ 一週間のメニューの詳細はこちら→ http://iizumikun.blogspot.jp/2014/02/blog-post_9.html 結果の動画はこちらから→ http://www.youtube.com/watch?v=CyHbTYOm8Tg. 9 ratings. 979 views ...</t>
  </si>
  <si>
    <t>2014/08/18 - 今日お出かけして姿見に写った自分に衝撃を受けたので、私もここを参考にダイエット始めます！ 結局は食べる分以上に動いたら痩せますよね。動けないなら食べる量も減らす。 間食しなかった時は、短期間でも5キロくらいは落ちたので、まずは間食なしを ...</t>
  </si>
  <si>
    <t>2014/07/21 - ... までのダイエットを記録しています。 同じお年ごろ、体重からのダイエットを目指の女性の参考になればいいな～と思って頑張ります☆ よろしくお願いします。 プロフィール. プロフィール. 40才・兼業主婦。 標準体重から美容体重へのダイエット始めます。 検索: ...</t>
  </si>
  <si>
    <t>2014/03/06 - 春になったらダイエット始めます、たぶん. Mayumiです！ 冬に蓄え過ぎましたので、 あたたかくなってきたらランニングでもしようかと思っていますがみなさんの春ならではのお楽しみは何でしょうかo(^▽^)o. そんな待ち遠しい春！ そんな春らしい爽やかアプリで ...</t>
  </si>
  <si>
    <t>2014/10/02 - 羨ましい|(￣3￣)|まりあダイエット始めます（笑）. ゆみ club Diva ・ NEW ドレス??と新人ちゃん??. 04月28日22:08. おはようございます＼(^o^)／写メはブログ初登場！みりちゃん??広島弁がかわいい新人さんDには最近新人さんが増えて更に賑やかになったし ...</t>
  </si>
  <si>
    <t>2014/10/10 - どうも～即効で過激ダイエット始めますよ(*´ω｀*) 初めましてたっち～です。ほんまもんのデブです！ 短期に数10キロレベルで痩せたい人必見です いや～実は私結婚して激太りしましてね～ 独身時70kg前半位だったんですが、 なんと！僅か2年で… 3桁逝っ ...</t>
  </si>
  <si>
    <t>2014/01/23 - ということで、私、ダイエット始めますからね！！ ま、年末年始で1kg増えてるから、実質1kg減ということね。 それなら難しくはないハズ！！(＊ﾟ∀ﾟ)っ そんなに厳しくはせずに、ちょこっと運動を増やすのと、 お菓子の量を減らすの、それだけやっていこうと思い ...</t>
  </si>
  <si>
    <t>2014/03/13 - というわけでダイエット始めます。30日どこまでいけるかわかりませんが、もしこの記事を見た方がいらっしゃいましたら応援していただけたらありがたいです！よっしゃ～！がんばるぞ！ 30日ダイエット初日へ ...</t>
  </si>
  <si>
    <t>2014/09/18 - 何かにつけて痩せた女の人と太った私とを比べる旦那に嫌気が差します。テレビを見ればスレンダーな女優さんと私を比べて。街を歩けば痩せた同年代の女性と比べます。そんな旦那を痩せて見返すためにダイエット始めます。</t>
  </si>
  <si>
    <t>2014/03/11 - これからまた17キロダイエット始めます。 もうすぐ子供が生まれるので、 「パパのお腹、座り心地いいね！」 なんて言われないよう、 座ることができないくらい、 お腹と背中がくっついくぐらい！ を目指して頑張ります。 ◎好きな食べ物 バニラアイスが大好きです。</t>
  </si>
  <si>
    <t>2014/12/28 - ... のデュアスラリアさん。 ↓↓. 脂肪を燃焼させるサプリで、生活全体をサポートしている商品は、 そんなに多くないことを実感しました。 太るサイクルをストップ、溜まった脂肪を燃焼させ、 余分な脂肪の吸収を抑えて、サプリで手軽に、健康的ダイエット始めます！</t>
  </si>
  <si>
    <t>2014/11/11 - 最近の記事. 5日目 ダイエットとは何ぞや？ 4日目 ご褒美の居酒屋。 3日目 断る術を知らない36歳。 2日目 林檎のシブースト ・ 1日目 誘惑のランチ会 ・ 36歳、ダイエット始めます。 メールを送信 ・ このブログをマイリストに追加 ・ RSSを表示する ...</t>
  </si>
  <si>
    <t>2014/11/12 - ダイエットの第一歩は「体重計から絶対に逃げない！」と誓うこと って、浮かれてたらお母さんに 膝ないね って言われた( ; ; )体型に出ないと意味ないもんね本気でダイエット始めます！！ お肉でも美活！゛オリーブ牛゛・゛シカ肉゛を使った女性にオススメのヘルシー ...</t>
  </si>
  <si>
    <t>先日久しぶりに体重計に乗ったら、今まで見た事もない数字。 4月6日 76に限りなく近い75㎏。 もうそろそろ、見ない振りはやめて真面目に考えなきゃね。 って事で、ちょっと意識したら少～しだけ減った。 面白いんで、続けようかな。 って事でダイエット始めます。</t>
  </si>
  <si>
    <t>2014/08/19 - ... ゆるダイエット」とは？(その2) ・ 「ゆるダイエット」とは？(その1) ・ ダイエットアプリ ・ ダイエット初日 ・ 前置きが長くなりましたが、いよいよダイエット始めます！ 痩せたら世界が変わった！(その5) ・ 痩せたら世界が変わった！(その4) ・ 痩せたら世界が変わった！</t>
  </si>
  <si>
    <t>2014/03/12 - 今日からオチョダイエット始めます（真顔）. ? うみ@息抜き団 (@MaruiUmi) 2014, 3月 11. オチョダイエット！！ オチョーーーーー！！ ? 修斗 (@Bsb5Shu8) 2014, 3月 11. おちょ！オチョ！最高！ オチョダイエット楽しすぎるwww 5セットしたら ウエスト?4cm ...</t>
  </si>
  <si>
    <t>2014/06/15 - Author:アリス事務職8年目、ストレスでぶくぶく超えたのでダイエット始めます！ 最新記事. 最新コメント. 最新トラックバック. 月別アーカイブ. カテゴリ. 未分類 (0). 検索フォーム. RSSリンクの表示. 最近記事のRSS ・ 最新コメントのRSS ・ 最新トラックバックの ...</t>
  </si>
  <si>
    <t>2014/08/08 - ネプチューンの店頭のゴーヤ。 8月4日の収穫ゴーヤ 今日の収穫です。 次々とゴーヤが実るので、なんとなく、仕方なく、毎日、毎日ゴーヤを食べていたら・・・、 、ちょっと、体重が減りました ＼(^o^)／ これを期に、「ゴーヤダイエット」始めます！！ 今日のゴーヤは</t>
  </si>
  <si>
    <t>2014/09/22 - ... の人と太った私とを比べる旦那に嫌気が差します。テレビを見ればスレンダーな女優さんと私を比べて。街を歩けば痩せた同年代の女性と比べます。終いには隣の奥さんとまで。女のプライドズタズタです。そんな旦那を痩せて見返すためにダイエット始めます。</t>
  </si>
  <si>
    <t>2014/09/15 - 絶対痩せるカズダイエット始めます。" 根性ある人限定！絶対痩せるカズダイエット始めます。 一週間で7キロの減量してみた！" 一週間で7キロの減量してみた！ ウォーキングで痩せない理由！だって100キロ走って1キロ減だぜ" ・ ウォーキングで痩せない理由！</t>
  </si>
  <si>
    <t>2014/04/15 - いつも、遠いところ、足を運んでいただき、本当にありがとうございます(((o(*ﾟ. 2015年03月25日. 長いまつげに憧れのあなたへ(^-^)/ ・ IMG_4782.JPG. 2015年03月22日. 私！春夏に向けて、ダイエット始めます（≧∇≦） ・ IMG_4760.JPG. 2015年03月20日 ...</t>
    <phoneticPr fontId="5"/>
  </si>
  <si>
    <t>2014/11/17 - Noriko Annaka 面白い微生物。そして沖縄綺麗えーいちくんがふっくらしあわせそうでいいねSee Translation. November 16, 2014 at 8:30am ・ 1. Remove. Remove. Eiichi Touma 戻ったらダイエット始めます(^o^;)See Translation. November 16, 2014 at ...</t>
  </si>
  <si>
    <t>2014/09/16 - 本気でダイエット始めます！ 最近太ってきたためダイエットを始めようと思いブログを立ち上げました。 昔ブログは書いていたのですが、パスワードもログインIDも忘れてログインできないので新しく立ち上げダイエットブログとして日々の記録などを書き留めていこう ...</t>
  </si>
  <si>
    <t>2014/06/16 - 本気ダイエット、始めます！ 本気ダイエット、始めます！ おはようございます 笠井ゆきです? 昨日は二子玉川にある美容院に伺いまして、来週の撮影の仕込みをしていただきました ここのところ、週1,2回のハイペースで美容院に行かせていただいております。</t>
  </si>
  <si>
    <t>2014/05/04 - 夏も近いし気合と根性のダイエット「カズダイエット」始めますか！ 痩せるって簡単！たった100キロ走れば体重1キロ落ちるんだね。 01.jpg ダイエットが全てじゃない！太って得する5つのポイント 01.jpg 30歳男子が三ヶ月で12キロ減！？結婚式前日にどのくらい ...</t>
  </si>
  <si>
    <t>2014/06/23 - ピザ #体重75kgになったらダイエット始めます #レモンサワーダイエットとかないかな?. 花見日和だが花見の予定はない。いい気候ですな? -. morikkun ・ 25 0 ・ @morikkun : morikkun Instagram Profile - User Profile - Instagram photos | profile | video.</t>
  </si>
  <si>
    <t>2014/05/05 - ダイエット始めます！目標「マイナス10Kg」！！ 最近本格的に太り始めてきました。 徐々に太っていることには気づいていたものの・・・ 体系や顔にリアルに肉がついてきて、それでも食欲がとまらなくて、 体が以上に重たくなっていって、それでも食欲はとまらなく ...</t>
  </si>
  <si>
    <t>2014/09/10 - 今日からダイエット始めます！ CHIHARUのダイエット日記 ・ えん麦のちからで毎朝スッキリ♪食べ過ぎを防げる秘訣とは？ えんばく生活・・・？ こんにゃく米食べました！ こんにゃく米 ・ ベルタ酵素 ・ お次は・・・コレ！ グリスム再開、その後・・・ ・ お盆 ・ 運動の必要 ...</t>
  </si>
  <si>
    <t>2014/05/23 - ダイエット始めます！！｜美奈子オフィシャルブログ Powered by Ameba ・ http://ameblo.jp/minako-officialblog/entry-1163424... ダイエット宣言をブログで発表！ 美奈子 ダイエット. 出典 :hanazakuro-koubo.com. 今までのワンピースが入らなくなって ...</t>
  </si>
  <si>
    <t>2014/08/13 - 2014/08/13 17:42公開ダイエット第2章; 「お掃除ダイエット始めます」宣言をして半年が過ぎました。そして、ブログで「公開ダイエット」を始めて、今日で1年が過ぎました。2013年8月13日体重 95.2kg 体脂肪率50.0%2014年8月13日体重 74.6kg ( △20.6kg ) ...</t>
  </si>
  <si>
    <t>2014/07/15 - O型ダイエット朝ごはん | ↓レシピ 最近食べたいものを食べちゃってたので、 またO型ダイエット始めます！！！w O型は基本的に加工されたお肉以外は太らない らしいので朝からお肉と、玉ねぎと大根とトマト のサラダ。きゅうりとアボカドは太るらしいので ...</t>
  </si>
  <si>
    <t>2014/10/30 - ダイエット始めます！ おはようございます。 実は私、今年に入ってぶくぶく太ってしまって5kgも増えてしまいましたー＞＜ 子供のころから太りやすい体質で、人と同じだけ食べるとみるみる太ってしまいます。 と、太っている人はそういういいわけをするんだそう ...</t>
  </si>
  <si>
    <t>2014/02/24 - ダイエット始めます！ 2014/02/16; 15:36. CM:0 ・ TB:0. MDクリニックという有名なタイのダイエット薬に頼り、10キロ痩せようと思います！MDクリニックの薬はレベル1?16まであるようで、レベルが高ければ高いほど痩せやすいよう。自分の体重に合わせて服用 ...</t>
  </si>
  <si>
    <t>2014/10/31 - 当たり前だが、ほんとに丸ごと出てくるね。 腸内が清掃された感じw. 566： 名無しさん＠お腹いっぱい。 :2014/01/29(水) 20:51:59.91 ID: whbYgB05. ここのレス見てたら私も頑張ろうと思いました！今日から約一年ぶりの白滝ダイエット始めます！がんばる！</t>
  </si>
  <si>
    <t>2014/12/18 - 以前センター長の部下の方が禁煙を検討し相談を受けたらしく アドバイスに『朝礼で皆に宣言せんか』と言われたそうなんです。 その翌日に実行され宣言し見事禁煙成功したんだそうです その事例を真似て宣言します 産まれてくる娘の為にもダイエット始めます( ...</t>
  </si>
  <si>
    <t>2014/07/25 - 毎年恒例の健康診断に向けていつも春ごろからダイエット始めます。一年間継続してダイエットしていれば苦労しないのですが、 健康診断が終わると、食べ放題飲み放題に戻ってしまいます。 今年も春すぎころからぼちぼち始めました。最初は恐怖の体重確認。</t>
  </si>
  <si>
    <t>2014/06/26 - 耳つぼダイエット 始めます 初日. 耳つぼショップルフラ代表です。 いつも売る側ですが、今回実際に耳つぼダイエットにチャレンジします。 初日、耳つぼジュエリーを張ったので動画をとりました。 http://www3.to/shop. 0 ratings. 95 views ...</t>
  </si>
  <si>
    <t>2014/07/07 - 今朝から、「生理前豆乳ダイエット」始めます。 生理予定日の7～10日前から毎日 朝食前に200mlの豆乳を飲む。 というアレ。 ※詳しくは、ここらへんご参考。 今朝は豆乳オンリーでしたが、明日からバナナ1本プラスするつもり。 バナナをプラスと相乗効果で ...</t>
  </si>
  <si>
    <t>2014/05/04 - ダイエット始めます！ ついに、バイトから社員になりました。 吉田です。(*・x・)ﾉｼ. 最近ダイエットに目覚めました。 カロリーゼロの飲み物で！ですけど＞＜. 昔はカロリーゼロやカロリーオフは味が好きじゃなかったので敬遠していました。 しかし、最近になって味の ...</t>
  </si>
  <si>
    <t>2014/11/15 - を追加しました。 今日からダイエット始めます!…って、もうすぐ日付が変わりますね(笑)とりあえず入会記念に投稿してみます明日から本格的にやっていきますので、宜しくお願いします目指せ9㌔減! 華奢な森ガール!!... 143cm 49kg(0kg) 33.2% 10月15日 23: ...</t>
  </si>
  <si>
    <t>2014/01/03 - ... は帰りの高速サービスエリアで食べ歩き！！ で、昨日はゆる断食日。いいバランスだと思いますo(^▽^)oちなみに昨日の体重は 64.4kg でした。 ところで今年の流行語大賞が決まりましたね！ やはりあの言葉が・・・ みなさんいつからダイエット始めますか？</t>
  </si>
  <si>
    <t xml:space="preserve">2014/03/17 - トランポリンダイエット始めます！ はじめまして。41歳の主婦でございます。 5年ほど前に仕事を辞めてから引きこもり気味な生活を送っており、 昨年、娘が生まれてからは、ますます出不精になってしまいました。 ある日、何気なくテレビを見ていたら、どこぞの </t>
  </si>
  <si>
    <t>2014/02/16 - ベルタ酵素体験談 ・ ベルタで酵素ダイエット始めます ・ ベルタ酵素届きました｜ベルタ酵素ドリンクダイエット体験談 ・ ベルタ酵素体験1日目 ・ ベルタ酵素体験3日目 ・ ベルタ酵素体験5日目 ・ ベルタ酵素体験7日目 ・ ベルタ酵素体験9日目 ・ ベルタ酵素体験10日目 ...</t>
  </si>
  <si>
    <t>2014/07/08 - 小嶋菜月「菜月の胸大きいですよー！」 藤田奈那「なぁ密ですよー！」 カテゴリ: on8 ・ Comment(0) ・ 21627490 こんな内容 ・微妙に推されてる武藤十夢 ・小嶋菜月「私っておっちょこちょいなんです」 ・藤田奈那「今夜からダイエット始めます。」 ・武藤十夢「女の子 ...</t>
  </si>
  <si>
    <t>2014/10/03 - しかし、8月31日のブログでダイエット始めます！的な事を言ってから丸1ヶ月経過して体重は4kgは落ちました。 私の場合は糖質制限とかではなく、朝はたくさん食べて、昼や夜は少しだけ食べると言った方法です。やはり寝る前にあまり食べないのは効果あるよう ...</t>
  </si>
  <si>
    <t>2014/06/29 - 星みあ☆インソールダイエット始めます. 2014年06月29日 (日) | 編集 |. ☆来て頂いてありがとうございます 昨日、怪獣たちと本屋さんへ。 インソールダイエットなる 本を発見！Σ（￣□￣;）☆ 脚太な星みあは… さっそく買ってきちゃいました☆. ごめんなさい…(T_T)</t>
  </si>
  <si>
    <t>2014/09/12 - それとも、ダイエット始めますか？ Author: Yossin 2014年9月2日 0 Comments ・ 2014年9月2日の体重. 本当は5月から始めようとは思っていたのですが、会社が12時間労働というアホな事始めたため、プライベートの時間を大幅に削られ、この時期まで何も ...</t>
  </si>
  <si>
    <t>ダイエット始めます 2014年</t>
    <phoneticPr fontId="5"/>
  </si>
  <si>
    <t>2014/07/26 - 昨日100kg越えたけど今日からダイエットしたら97kgになったのでダイエットやめます( ´・ω・｀ ) 夜は祭で串カツやら唐揚げやら食いまくりビールを飲み、明日は朝から松屋で牛焼肉定食を食う予定です(´・ω・｀＊ ). 2 ： 以下、転載禁止でVIPがお送りします[] 投稿 ...</t>
  </si>
  <si>
    <t>2014/03/25 - 2014.06.23; 腹筋がわれてきたらダイエットやめますか？いえ、美しいボディーラインを作ります。 2014.06.13; 簡単にポッコリおなかを解消する体幹をきたえる方法とは？ 2014.05.20; 美ボディの秘密は骨盤ベルトにあった 2014.05.19; ダイエットを成功に導く ...</t>
  </si>
  <si>
    <t>2014/03/28 - ダイエットやめますか？（笑） まあ、薬を飲んでいる皆がそうなるかといえば、そうとも限りません。 副作用がある人もない人もいますからね。 ただ、そういう可能性もあるという事を頭の隅に置いて、この時期の食べ過ぎには注意しましょう。 くれぐれも私のように薬 ...</t>
  </si>
  <si>
    <t>2014/11/19 - スイートポテトうますぎてダイエットが捗らない… ＠順順 2012年7月28日 彼氏に「この肉感がイイ」って言わせたからダイエットやめます? ＠順順 2012年8月3日 ポテトチップス博多明太子味がなかなかおいしくて今日も今日とてデブ ＠順順 2012年8月11日</t>
  </si>
  <si>
    <t>2014/06/03 - 今晩(*´▽｀*). えっとですね～. ダイエットやめます！ 最近やる気無くて全然運動も何にもしてなかったし. こんな状況のまま続けてても絶対うまくいかないし～. だからやめます。 2ヶ月で約－8.1キロ減りました～(*'∀'). これでもだいぶ頑張った！！（笑）.</t>
  </si>
  <si>
    <t>2014/11/07 - ひもじいのは、次第にストレスたまって、ダイエットやめますから、だって、一番がっつりいきたいの、人間、夜ですもの。 栄養を取り入れて、使う身体づくりです。 大きなお店をウィンドウショッピングしたり、時間があれば、食材の値段調査であちこち回ったりも、 ...</t>
  </si>
  <si>
    <t>2014/11/12 - ダイエットやめます. 2014年11月12日 (水). また1ヶ月blogを更新してなかったので、 広告に占領されてしまいました。 さて、8～9月にやっていたダイエットですが。 やめました(笑) なんでかっていうと、こちらにも書いたように、 体重・体脂肪を落として行ったら ...</t>
  </si>
  <si>
    <t>2014/12/31 - NEW ENTRIES. [--/--] スポンサーサイト; [12/31] 2014年を振り返って; [11/12] ダイエットやめます; [10/10] 栂海新道 ～ ファストパッキング(3); [10/02] 栂海新道 ～ ファストパッキング(2); [09/28] 栂海新道 ～ ファストパッキング(1). ← old | top | ...</t>
  </si>
  <si>
    <t>2014/09/15 - もういっそのこと「ダイエットやめます宣言」しちゃったら？ 気が楽になるよ～？？ それもそうね。 お店に買い物へ行くと誘惑に負けちゃうのよね。 それで、今日は何のお菓子を買ってきたの？ 今日はこれよ～。 DSC_0006. 「きのこの山 クリーミーパンプキン」 ...</t>
  </si>
  <si>
    <t>2014/10/21 - ウォンカチョコをやめるくらいなら、私ダイエットやめます！ こんなくらい美味しいあのチョコが、今年も新フレーバーを連れて帰ってきました。 今年のフレーバーは「ピリットナアッティーバー」！ 甘いのに、ピリッとした刺激！ く、くせになる…！ このウォンカチョコを ...</t>
  </si>
  <si>
    <t>2014/07/16 - さらに半年後の12月の会社の健康診断までに、42㎏にします[！！] 半年で5㎏減ならいけるか[！？] その頃今の会社で働いてるか分かりませんが(笑) 42㎏は最終目標なので、これを達成したらダイエットやめます[！！] もちろん、ダイエットやめてもヘルシーな ...</t>
  </si>
  <si>
    <t>2014/03/11 - kuma09110811さん. 2014/3/1020:10:54. 肝臓が喜びます(*´▽｀*) 財布が、ダイエットやめます(´▽`)ノ ただ、三日酔いがさめるとまた、肝臓が泣き(T-T) 財布が、ダイエットはじめるようなきがします(^_^;) 具合、よくして改めて、考えましょう(´・ω・`). ナイス！ 0.</t>
  </si>
  <si>
    <t>2014/09/18 - 今日ばかりはダイエットやめますよー！ だって食べないダイエットは… 不健康でしょう？笑 今週からカーヴィーダンス(今更)頑張ってるんで良いんです。 全身筋肉痛なぐらい頑張ってるんで良いんです。 グルメレポもそのうちお届けできればなぁと思ってますのでお ...</t>
  </si>
  <si>
    <t>2014/05/12 - だから、、ダイエットやめます(｡ ・ω・)ﾉ・・・って、やめないけど、やめるみたいなゆるゆるした感じで。 自分のことが嫌いになるダイエット、、、何の意味がある？ 自己嫌悪に苛まれながら、痩せることに何の意味がある？ とか、考えてみても痩せたいもんは痩せたい ...</t>
  </si>
  <si>
    <t>2014/09/11 - ... 取り分けて上から好みの量のきなこをかける→はちみつかメイプルシロップ等の天然の甘味でランチを「外食」で済ませる限り、ダイエットは不可能。特に「ワンコイン」で済ます限り… ShionBlue94 76Aya 僕13kg痩せました！というかもうダイエットやめますw.</t>
  </si>
  <si>
    <t>2014/12/25 - ... 取り分けて上から好みの量のきなこをかける→はちみつかメイプルシロップ等の天然の甘味でランチを「外食」で済ませる限り、ダイエットは不可能。特に「ワンコイン」で済ます限り… ShionBlue94 76Aya 僕13kg痩せました！というかもうダイエットやめますw.</t>
  </si>
  <si>
    <t xml:space="preserve">2014/05/24 - デブではなくがっちり。体系に合った服装！ 来ました?時代がソーセージパンに流れてきたら波に乗れそうだwww. 体系に合った服装、心がけますよっ☆. そろそろ夏も近づいてくるので、皆さんもエンジョイしましょw. そんなこんなで僕は今年はダイエットやめます </t>
  </si>
  <si>
    <t>2014/07/24 - 一度体験してみる価値はあると思います。 26日（土）体験クラスがあります。 よろしかったら? http://www.biodanza.jp/Project21.html#hajimete お問い合わせメール info☆biodanza.jp （☆を＠に変えてください）. こちらもおすすめ. ダイエット やめます。</t>
  </si>
  <si>
    <t>2014/09/25 - 骨 にはなりたくないから ダイエットやめます。猫背も直します ・ 鼻の毛穴に溜まったあれとりたい ・ （スキンケアをシンプルにしようとオイル美容液だけにしてたけど ・ 黒豆ダイエットの方法は蒸した黒豆を朝食にとるだけでOKです! 鼻の毛穴処理したらツルツル ...</t>
  </si>
  <si>
    <t>2014/10/21 - 骨 にはなりたくないから ダイエットやめます。猫背も直します ・ 鼻の毛穴に溜まったあれとりたい ・ （スキンケアをシンプルにしようとオイル美容液だけにしてたけど ・ 黒豆ダイエットの方法は蒸した黒豆を朝食にとるだけでOKです! 鼻の毛穴処理したらツルツル ...</t>
  </si>
  <si>
    <t>2014/09/11 - 骨 にはなりたくないから ダイエットやめます。猫背も直します. 家の前着いたのに手袋片方ないことに気づいた。最後に見たの毛穴。だるっ。 tyottu なんかで「自分の望む結果が出るまで繰り返すのが科学者の実験」って揶揄されたのを見たけど、化粧品とかの ...</t>
  </si>
  <si>
    <t>2014/11/01 - 骨 にはなりたくないから ダイエットやめます。猫背も直します ・ 鼻の毛穴に溜まったあれとりたい ・ （スキンケアをシンプルにしようとオイル美容液だけにしてたけど ・ 黒豆ダイエットの方法は蒸した黒豆を朝食にとるだけでOKです! 鼻の毛穴処理したらツルツル ...</t>
  </si>
  <si>
    <t>2014/08/26 - 観客への注意や拍手の練習で盛り上げ、「この時間だけは写真撮影OKです！」ということで・・・ (肖像権等の問題がありましたらご一報下さい) ・・・それにしても、衣装のセンスが・・・ 青空一風・千風・・・「ダイエット・・・やめます」 ※前説から引き続き登場 POM</t>
  </si>
  <si>
    <t>2014/08/04 - View translation ・ ?なるこ? @kiranaruuuuu ・ Jul 27. もうダイエットやめます??. 0 retweets 0 favorites. Reply. Retweet Retweeted. Favorite Favorited. More. Copy link to Tweet; Embed Tweet. View translation ・ ?なるこ? @kiranaruuuuu ・ Jul 27.</t>
  </si>
  <si>
    <t>2014/09/12 - ダイエットやめます宣言なのかな？ WblQkuSM0.net. 264 2014/08/31 23:56 名無しさん＠ｺﾞｰｺﾞｰｺﾞｰｺﾞｰ！s. はとこちゃんとまた遊んだみたいだね はとこちゃんが自分のツイで豚とのプリうpしてる 相変わらず豚とはとこちゃん並ぶと太さがまぁ… 子供ボコボコ ...</t>
  </si>
  <si>
    <t>2014/11/03 - ザクッ！野菜ふりかけ買いました。 じゃがいも、にんじん、いんげん、さつまいも、玉ねぎ、かぼちゃ。 朝ご飯にいいですね(^-^)?. Translate. ZEP OKADA. Nov 3, 2014. +. 0 1 0. Reply. 炭水化物ダイエット。。。やめます！ご飯ラブ！！?. Translate. 桑原幸尚.</t>
  </si>
  <si>
    <t>2013/05/21 - じゃあ恋人ができたらもうダイエットやめますか。 ダイエットやめたらまたモテなくなりませんか。 目的と手段の混乱に陥らないために、. このへんきっちり整理してくださいよ。 わたしはモテるとかモテないとかではなく、. 自分で自分の《ポッコリ出腹》が許せない。</t>
  </si>
  <si>
    <t>2013/04/04 - もう俺ダイエットやめます！！ 経験者の方や弁護士さんから「調停の前後は疲れるから仕事休めるようにしときな」とアドバイスされていたのに、 「鋼のメンタルの俺には関係ない」と予定を入れていた上にバッくれ △もうずっとこんなんなってました まさかのガラス ...</t>
  </si>
  <si>
    <t>2013/06/13 - だけど、なにが悲しくて40前のおっさんが ハッピーターンをちっちゃい袋に小分けして持ち歩かなきゃいけないのか。そんなことするくらいならダイエットやめます！ハッピーにターン（転換）できません！と言い切りました。「わ、、わかりました、、」と亀田製菓のみ継続 ...</t>
  </si>
  <si>
    <t>2013/06/25 - 本番始まったらダイエットやめますよ！(〃ω〃) うわぁぁぁぁ！！！！ 楽しみ過ぎるぅぅぅう！！！！笑 コメントありがとうございました(?&gt;?&lt;?) ? いつも、こんなブログを見て頂いてありがとうございます(?????) これからもよろしくお願いしますぅ??o・(? ??????????? ) ...</t>
  </si>
  <si>
    <t>2013/07/23 - ベトナム人、中国人、韓国人等のアジア人の方を中心に在日外国人と海外ビジネスをしたいグローバルな時代に選ばれる人財になりたい方へのトータルプロモーション. ブログトップ ・ 記事一覧 ・ 画像一覧 ・ ≪ ダイエットやめます・・・ そんなのあったら私・・・ ≫ ...</t>
  </si>
  <si>
    <t>2013/06/14 - 質問した人からのコメント. 2013/6/21 11:18:05. ありがとうございます、ダイエットやめます。 他の方のご意見も非常に好意的で参考になりました！ありがとうございました. 回答詳細（0件） ・ ちょい足しアンサーを書く. ちょい足しを取り消しますがよろしいですか?</t>
  </si>
  <si>
    <t>2013/07/26 - teracyanさん～雨に成りましたね～ いきなりでびっくりしました～ かすうどん滅多に食べれないですね～お店が少ないです。 おにぎり付き・・・{s336}}スダチうどんも大好き むむむ・・・ダイエットやめますっ 宣言撤回（ウソ） こんにゃく畑食べ過ぎて・・・口内炎かっ</t>
  </si>
  <si>
    <t>2013/08/26 - 貧血ってあんなに辛いんだね笑今までなったことなかったから全くわかんなかったけど（笑） 貧血ってだるいし意識朦朧(?読めない人アホ?笑)とするし気持ち悪いのね(T ^ T) あんなつらいのもーなりたくないっておもった（笑） もー無理なダイエットやめますわ</t>
  </si>
  <si>
    <t>translation ・ 永遠のダイエッターTOKIO @CHlBlGYAN ・ 17h 17 hours ago. ダイエット6日目 昨日からマイナス0.5キロ、トータルではマイナス1.6キロ ?? そして今日でダイエットやめます。</t>
  </si>
  <si>
    <t>2013/04/19 - NEW ENTRIES. [12/31] 2014年を振り返って; [11/12] ダイエットやめます; [10/10] 栂海新道 ～ ファストパッキング(3); [10/02] 栂海新道 ～ ファストパッキング(2); [09/28] 栂海新道 ～ ファストパッキング(1) ・ ← old | top | new → ...</t>
  </si>
  <si>
    <t>2013/10/14 - 雷ちゃん、人助けをする多摩の家出赤城、ダイエットやめます の三本です。んがぐぐ. 17 艦これ速報＠名無しさん; 2013年10月14日 17:26; ID:D566OzS90; 戦コレみたいなカオスな方向性でやってほしい. 18 艦これ速報＠名無しさん; 2013年10月14日 17:26 ...</t>
  </si>
  <si>
    <t xml:space="preserve">2013/10/01 - COMMENTS. ダイエットやめます. てる (11/21); hiro (11/21); てる (11/19); てる (11/15); 監督 (11/15). TRACKBACKS. ツェルトビバーク訓練(1) 設営編. Love Beer! - すべては美味いビールを飲むために - (04/02). 奥多摩小屋OFF. 食う寝る'S Bar </t>
  </si>
  <si>
    <t>2011/10/30 - こんな少ししか食べられなくて大丈夫だろうか」というほどの食事量になってしまいました。 ニンニクとドリンク剤の助けを借りて何とか3週間のバイトを終えましたが1キロもやせず。 もうバカバカしい。 ダイエットやめます。 ユーザーID：1351730253. エンゼルパイ.</t>
  </si>
  <si>
    <t>2011/12/01 - ダイエットやめます。いゃ、やめるっていうか、今までみたいなストイックなやつは辞めます。これからの目標！・食べたいものを我慢しない・食べた分運動・体重も毎日何回もはからない・鏡も何度も見な... 154cm 34.2kg(-3.2kg) コメント:1件 03月13日 07:35 ...</t>
  </si>
  <si>
    <t>2011/10/31 - ダイエットやめます！ 2011.10.26 Wednesday. 10kg痩せて78kgになったが標準体重である72kgまでにはほど遠い。 ただ最近思うのだが鏡を見ても自分のおなかが依然に比べカッコよくなったと思うものの全体のバランスがなんだかおかしい。つまり身体に ...</t>
  </si>
  <si>
    <t>2011/12/21 - 年末・年始ダイエットのポイント5 ダイエットやめますかの「シメのラーメン」. 年末・年始の宴会などでは、2次会、3次会などに、 流れていくのは普通です。 とくに最近は、カラオケなどが人気です。 お腹もいっぱいだし、お酒も入って絶好調。 歌を歌ってみんなで ...</t>
  </si>
  <si>
    <t>2011/12/12 - ... 甘いジュースの空ペットボトルが数本ゴミ箱に… あれだけ飲み物はお茶か水で頑張って！と言ったのに。もうダイエットやめればいいのに… 多分痩せられないよ。 投稿： 楽しんご | 2011年12月13日 (火) 14時50分. 人間やめますか？ ダイエットやめますか？</t>
  </si>
  <si>
    <t>2011/10/23 - NEW ENTRIES. [12/31] 2014年を振り返って; [11/12] ダイエットやめます; [10/10] 栂海新道 ～ ファストパッキング(3); [10/02] 栂海新道 ～ ファストパッキング(2); [09/28] 栂海新道 ～ ファストパッキング(1) ・ ← old | top | new → ...</t>
  </si>
  <si>
    <t>2011/04/09 - てことでダイエットやめます。笑. すきなだけ？食べます。 いいんやデブで、. でも運動は続けよー(*^_^*). 昨日休み時間に大貴と電話しよって. 授業始まる直前に切ろうと思ったら. 大声で沙暉～好きやで～ って. 電話越しに超叫ばれて←. しずかーな教室の中に ...</t>
  </si>
  <si>
    <t>2011/01/23 - 読者になる: このブログの更新情報が届きます. 読者数2,403人. [一覧を見る]. ブログ画像一覧を見る ・ 【限定公開】アメンバー記事一覧 ・ このブログの読者になる（チェック） ・ ≪ まる子、鍋焼きうど・・・ | 記事一覧 | ダイエットやめます・・・ ≫. 2011-01-23 22:17:42 ...</t>
  </si>
  <si>
    <t>2011/11/01 - ... 今はとても危険な食べ物です。ダメ、ゼッタイ。食べるのやめますか、それともダイエットやめますか。ブルボンの大株主になったらチョコ＆コーヒービスケットのパッケージについて物申してやるのに、渇望して止まない個包装を立夏はただ面倒臭いと一蹴する…</t>
  </si>
  <si>
    <t>2011/11/24 - 無題. よっちゃん、こんばんわ♪ きゃー?本当ですか!? よっちゃん便、めっちゃ嬉しいです！O(≧▽≦)O もうダイエットやめます(笑) 苦手な食べ物は……ないです！ 基本何でも食べられまーす♪. 【 by sonia; URL; 2011/11/26(Sat)22:25; 編集 ・ 返信する 】 ...</t>
    <phoneticPr fontId="5"/>
  </si>
  <si>
    <t>2011/03/27 - ここにユンウンヒェの写真を接したネチズンたちは "ますます美しくなって.. 素敵だユンウンヒェ", "あごに切られるよう.ダイエットやめます!","歌手活動したこと度忘れするようだった俳優という修飾語がよく似合うユンウンヒェ" など反応を現わして多くの関心を見せた.</t>
  </si>
  <si>
    <t>2011/04/01 - 2011-04-01 01:33 (2年半以上前). 金田一蓮十郎 @ren10ro あと目標体重の42キロになったので、ダイエットやめます。 2011-04-01 01:44 (2年半以上前). 金田一蓮十郎 @ren10ro そういえば私、締め切り破った事がないわ……。 2011-04-01 01:55 (2年半 ...</t>
  </si>
  <si>
    <t>ダイエットやめます 2014年 2013年 2012年 2011年</t>
    <phoneticPr fontId="5"/>
  </si>
  <si>
    <t>2010/09/08 - クワガタムシ代表。 合宿中に牛乳を飲まれ数日にわたりぶち切れ。 はじける笑顔、飛び散る青春。 太るとすぐ顔に出る。 女子部員史上初のテンマック撃破。 3月11日ダイエットやめます宣言。 クマと相撲を取ったことがある！？ 肩が戸愚呂なみって誰かが言っ ...</t>
  </si>
  <si>
    <t>2010/04/30 - 2010/5/5 18:48:51. 成功 ダイエットやめます！ 回答ありがとうございます. 回答詳細（0件） ・ ちょい足しアンサーを書く. ちょい足しを取り消しますがよろしいですか? 取り消す; キャンセル. シェア ・ ツイート ・ はてブ ・ 知恵コレ. このQ&amp;Aで解決しましたか？質問する.</t>
  </si>
  <si>
    <t>ものすごくショックですしばらくの間はダイエットやめますけど間食は抜きにします。 みなさんもきおつけてください。 書き込み 削除 【70】かな 2013-04-13 21:46:23. かなは、最初身長153cmで体重が75kgあったのに階段登りとか運動してたら体重が5kg減ったよ ...</t>
  </si>
  <si>
    <t>2010/08/25 - NEW ENTRIES. [12/31] 2014年を振り返って; [11/12] ダイエットやめます; [10/10] 栂海新道 ～ ファストパッキング(3); [10/02] 栂海新道 ～ ファストパッキング(2); [09/28] 栂海新道 ～ ファストパッキング(1) ・ ← old | top | new → ...</t>
  </si>
  <si>
    <t>2010/05/06 - ダイエット中の“matsuko”も、「ダイエットやめます。」と一言・・・（笑）！！ バナナタルトに、メープルアイスは、反則です！！ “Yっき?”、ごめんね、また、食べちゃいました（笑）。 ※ohanayaさん、いつも、写真撮らせていただいてありがとうございます。 そして、お ...</t>
  </si>
  <si>
    <t>2009/02/26 - それでドカーって食べて体重ドーンと増えたからダイエットやめますってよっ結局どいつもこいつもそうなっちまうんだっ だから運動もほどほどにってことなんだなっ(笑) そして炭水化物、つまりお米だなっ これだけは絶対ぬいちゃダメ だぞ～っっ！ 特に夜はだめ ...</t>
  </si>
  <si>
    <t>2009/12/20 - NEW ENTRIES. [12/31] 2014年を振り返って; [11/12] ダイエットやめます; [10/10] 栂海新道 ～ ファストパッキング(3); [10/02] 栂海新道 ～ ファストパッキング(2); [09/28] 栂海新道 ～ ファストパッキング(1) ・ ← old | top | new → ...</t>
  </si>
  <si>
    <t>2009/04/18 - さん。お答えありがとう ございます！！私には、ダイエットは不必要ですね。 でも、みんなから悪く言われたので・・・ 「ダイエットしたい・・・！！」と、思ったのです・・・ 私、ダイエットやめます・・・本当にありがとうございました！！ 19 ：名無しさん＠お腹いっぱい。</t>
  </si>
  <si>
    <t>2009/09/27 - 高校の時41キロで普通に生活してたからとりあえず41キロになったらダイエットやめます！！ 113 ： 以下、名無しにかわりましてVIPがお送りします[] 投稿日：2009/09/27(日) 23:30:12.20 ID:+a+KARaM0 [3/4回(PC)]. &gt;&gt;107 ごめんなさいつるぺったんです＾p＾</t>
  </si>
  <si>
    <t>2008/08/16 - また井沢どんすけから返信が来た。 「まるまるアワビーーー！ ヨダレ出てきました。ダイエットやめます」 早いダイエットの中止だなあ！ ハハハ！ 伊勢海老の頭で、味噌汁を作ってもらう。 きょうは人数たくさんで「笑ぎょ」なので、いろんな種類をみんなで突いて ...</t>
  </si>
  <si>
    <t>2008/09/06 - NEW ENTRIES. [12/31] 2014年を振り返って; [11/12] ダイエットやめます; [10/10] 栂海新道 ～ ファストパッキング(3); [10/02] 栂海新道 ～ ファストパッキング(2); [09/28] 栂海新道 ～ ファストパッキング(1) ・ ← old | top | new → ...</t>
  </si>
  <si>
    <t>2008/02/16 - 4位ダイエットやめます宣言からその後: アラフィフ ラストバトル 日記 ミーコさんのプロフィール. 5位とぅるんとろけるD.U.Oザクレンジングバーム: 明るい窓に憧れて Rockshellさんのプロフィール. 6位ロサブラン 日傘: ごきげんよう日記 にやさんのプロフィール.</t>
  </si>
  <si>
    <t>2008/12/22 - 何で過食嘔吐スレに粘着するの？前によく来てたニートのおばさん？ 163 ： 名無しさん＠お腹いっぱい。[sage] 投稿日：2009/03/11(水) 15:29:41 ID:grrRrIXt [1/1回]. 昨日、周囲に『ダイエットやめます』宣言したら過食嘔吐治ったっぽい… それまで毎日やってた ...</t>
  </si>
  <si>
    <t>2007/01/31 - 先週から昨晩の報道によって、あれほど売り切れが続出していた売り場の納豆が売れなくなったり、街頭インタビューでは中年女性が「もうダイエットやめます・・」なんていうよなポイントが非常にずれたコメントをしていたり、日本人の悪い癖、特に人に依存し、自分 ...</t>
  </si>
  <si>
    <t>2007/09/30 - kelly ☆KBGTNRltEN_kT0. 刹那様＞まじですか！ 今、身長が152～153cmくらいで43kgくらいで 結構太ったんで迷ってたのですが、 ダイエットやめます＞＜ ありがとうございました！！ このは様＞あ！確かに！！ お尻関係ないのなら ちょっと救われます w.</t>
    <phoneticPr fontId="5"/>
  </si>
  <si>
    <t>2006/12/29 - ダイエットやめます いやいや、ちょっと話を聞いてください！ 実はその後あるダイエットの権威に話を聞いたところ、そんな短期間で体重減らしてもすぐにリバウンドするだけだとお叱りを受け、そういわれてみればここ2年くらい1ヶ月で10キロやせてはリバウンドの ...</t>
  </si>
  <si>
    <t>2006/10/31 - 今日の恐山ヒロシさん hiroshi.jpg あ～、ダメっすー！やっぱオレ、ダイエットやめます～！！ IMG_0147??〓〓[.jpg aoki-mini.jpg いいから、おら！ とりあえず脱いどけぇ～！！ IMG_0071.JPG hiroshi.jpg んじゃ、脱いじゃうべぇ～！！ 0180.JPG （注）元プロ ...</t>
  </si>
  <si>
    <t>私もダイエットやめます！とりあえず今日は体重計に乗りませんでした！お風呂入る前、凄く心が揺らいだけど、乗りませんでした。もう100gに一喜一憂するの疲れました。たまたまかもしれませんが、今日は、どか食いしなかったよ！部屋も掃除出来たよ～健康で ...</t>
  </si>
  <si>
    <t>2002/04/01 - 骨 にはなりたくないから ダイエットやめます。猫背も直します. 家の前着いたのに手袋片方ないことに気づいた。最後に見たの毛穴。だるっ。 tyottu なんかで「自分の望む結果が出るまで繰り返すのが科学者の実験」って揶揄されたのを見たけど、化粧品とかの ...</t>
  </si>
  <si>
    <t>2003/10/15 - 一時的にダイエットやめます。 （言い訳になりますが、シズラーではサラダバー以外頼んだことありませんし、チーズトーストはお代わりをグッと堪えますし、チョコフォンデュのマシュマロは一口だけと誓いをたてています）. kwanchayanit and 1 user Liked</t>
  </si>
  <si>
    <t>http://s.maho.jp/book/c04daejca3631c4f/6821469006/</t>
  </si>
  <si>
    <t>不明</t>
    <phoneticPr fontId="5"/>
  </si>
  <si>
    <t>http://www.fujihotel.in/546/</t>
  </si>
  <si>
    <t>http://sweetienao.hatenablog.com/entry/2015/04/25/233010</t>
  </si>
  <si>
    <t>2015年4月25日現在</t>
  </si>
  <si>
    <t>なし</t>
  </si>
  <si>
    <t>なし</t>
    <phoneticPr fontId="5"/>
  </si>
  <si>
    <t>「今回こそダイエットを成功させてみせるとここに宣言致します。2015年4月25日 Nao」</t>
    <phoneticPr fontId="5"/>
  </si>
  <si>
    <t>今晩は、今日からダイエット始めます。お恥ずかしいのですが、現在159センチで63キロです。 最近ダイエット始めた方、これからの方良かったら、一緒に励ましながらダイエットしませんか？</t>
  </si>
  <si>
    <t>最近タレントさんとお会いする機会が多くて、正直私ってホントぽっちゃり。。！(´Д｀；)。「ハダカの美奈子」舞台挨拶もあるしこのままじゃアカンと思いダイエットを遂にスタート！！。とにかく食事は子供に毎日だし、残り物は勿体ないから食べちゃうし。。今流行のファスティングとかは、食べるのが大好きなアタシには続かなかったし。。(´・ω・`)。で、どーするかってな事でスタイリストさんがこの前教えてくれたヤツ今はやりの酵素のうえをいく酵母にしました。酵母って酵素を体の中でたくさん生み出してくれるらしく、今とても注目らしいです。花ざくろ酵母炭水化物や甘いものをなかったことにしてくれるからしっかり食べてもダイエット可能だって！！。みなさんも私と一緒に</t>
  </si>
  <si>
    <t xml:space="preserve">ダイエット始めましょうよ。。(^^)『チビデブ』化してきた。ダイエット開始。 食べたものを書きつつ、 感想とかその日の出来事書いてく(^^)/痩せて｢あいつ｣に何度も太ってる って言わせるか！(`･ω･´) 6月6日　好きな人出来た。女子力をもっと磨こうと思う！こんなうちだけど応援してくれたら めっちゃ喜ぶよ｡+ﾟヾ(oﾟ∀ﾟo)ﾉ｡+ﾟ←無理なく続けられるダイエットや なにかアドバイスがあれば教えて下さい！お願いします(&gt;人&lt;;) </t>
  </si>
  <si>
    <t>昨日、2015年4月24日、生まれて初めてエステというものに行ってきました。街頭アンケートに答えたお礼として無料でケアを受けられるということで、以前からエステというものに興味があった私は、とりあえず一度だけ行ってみようと思ったのです。他のサロンがどんなものなのかは分かりませんが、無料の体験であったにも関わらず、マッサージだけでなく、カウンセリングもしていただき、自分の身体のどこに問題があるのか、なぜ痩せられないのかなど、相談に乗っていただきました。率直に言いますと、私は太っています。自覚しているくらいに太っています。リア友も数人、このブログを知っているので、あまり晒したくない気持ちもありますが、今回のダイエットはそれだけの決意があるということで、実際の体重、そして水着を着用して撮影した写真を掲載します。カウンセリングでは、代謝が悪く、脂肪などのお肉が固まってしまっていることから、相当痩せにくい体質になってしまっているとのことでした。思い当たる節がありすぎる・・・。&lt;問題&gt;、代謝が悪い、便秘、冷え性、運動不足、寝不足、不規則な生活、自宅で自分でやるべきことは、【水分をたくさん摂ること】と【身体を温めること】。老廃物が溜まりにくい身体にする必要があります。結局、お姉さんの口車に乗せられたのか、エステに通うことに。簡単に手を出せる額ではありませんでしたが、学割を効かせながら、3年ローンで支払うことで、負担は減らせるかなと。だって、最優先事項はジャニーズですから。支障が出てしまうと困りますので。回数は月に1度10回。なので、期間としてはおよそ1年弱。今まで、ツアー前等に短期集中でダイエットしてきた私では考えられないほど、今回のダイエットは長期戦になりま。す。1年弱かけて、約65kgある今の体重を40kg台まで持っていきたいなと思っています。このブログでは、経過報告を度々していきたいと思っています。長くて、厳しい戦いになることは目に見えているけれど、今回こそは頑張らないと。リア友の皆様、協力していただけると幸いです。このブログを読んでくださった方、アドバイス等ございましたら教えていただきたい所存でございます。私は、今回こそダイエットを成功させてみせるとここに宣言致します。2015年4月25日 Nao</t>
  </si>
  <si>
    <t>http://kosei-diet.hatenablog.com/entry/2015/04/01/115309</t>
  </si>
  <si>
    <t>僕とサラダと、〆はラーメン。弘田光聖のダイエット日記です。2015-04-01。ダイエット始めます。 皆さん、お待たせしました。春の季節でワクワクがたくさん。けど、僕は現実と理想のギャップに苦しんでいます。つまり、現実界のプーさんことこーせいがダイエットを始めます。3日坊主にならないように気張って行きます。エイプリルフールですにね。いいえ、本気です。では、なぜ僕がダイエットを始めるのかについてお伝えします。それは、、、、「太ったから！！」シンプルですよね。僕はシンプルに生きていきたいのです。では、大学入学当初からの2年での変化を感じて頂きます。お分かりだろうか。入学前は生き生きとアロハポーズをしていたのに。今は、友達が焼肉かラーメンです。ちなみに体重は７３㎏　⇒　８７㎏となっております。計14キロの増量。僕なりの公開処刑です。このぐらいやらないと僕はダメなんです。「このままではあかんやろぉ！！！」と感じダイエットを決意しました。ちなみにダイエット1日目の昼ごはんはこちら。ええ、そうです。いろはすの2リットル。お水でおなかを張らせる作戦です。初日から必殺技をかましました。ごくごく飲んでます。では、これからの僕のダイエットを皆さん暖かく見守ってください。</t>
  </si>
  <si>
    <t>ダイエット始めます。最近、ちょっとハラ周りがやヴぁいという女子にあるまじき事態に陥ってしまったため、本気でダイエットを始めようかと思います(遅いとか言わない！)。かと言って、一人でやっていても途中であきらめるのは目に見えているので、経過をブログで報告していこうと思います。とりあえず友達だけでも見ててくれたらいいです笑。まずはマイナス8キロを目標にダイエットしてみます！。とりあえず明日から朝食はフルーツのみにしてみますね！</t>
  </si>
  <si>
    <t>http://diet-girl.hateblo.jp/entry/2015/04/14/143112</t>
  </si>
  <si>
    <t>http://wp.re13b.jp/entry/life/diet/gym/foods</t>
  </si>
  <si>
    <t>http://moriblog.hateblo.jp/entry/2015/05/01/%E3%81%84%E3%81%BE%E3%81%95%E3%82%89%E3%81%A7%E3%81%99%E3%81%8C%E3%80%8139%E6%AD%B3%E3%81%8B%E3%82%89%E3%83%80%E3%82%A4%E3%82%A8%E3%83%83%E3%83%88%E5%A7%8B%E3%82%81%E3%81%BE%E3%81%99%E3%81%AE%E5%B7%BB</t>
  </si>
  <si>
    <t>現在</t>
    <phoneticPr fontId="5"/>
  </si>
  <si>
    <t>自分でも何が起こったのかがわからなかった。こんなお腹をしているが、これまで「北海道の動けるデブ」との異名を持つこのわたしが、十歳年下の男に駆けっこで負けてしまったのだ。負けた瞬間、まるで車に轢かれたカエルのように地べたに這いつくばり、敗者であるわたしを見下ろしている彼に視線を向けた。「もりさん、ちょろいっすね」勝者である彼の顔はドヤ顔で満ち溢れていて、マジでイラッとしたので仕事で仕返しをしてやろうかと思ったのだが、パワハラで訴えられたら嫌なのでやめた。「クソッが！」仕事の帰り、血が出るくらい唇を噛みしめながらハンドルを握った。まるでこの世の悔しさをお盆に乗せて、「お待ちどうさまです」とテーブルに並べられたうように、わたしの心は悔しさに蝕まれていた。そのときふと、頭の浮かんできたのは、なぜか体重計だった。「体重計を買って帰ろう」なぜそう思ったのかは、わからない。だがおそらく、神様がわたしに「ダイエットをして、筋トレして奴に勝て」とお告げをくださったのだろう。◇　己を知る今のわたしのスペックは、いったいどうなっているのだろうか？去年の健康診断では「これは明らかに肥満ですね～。少しダイエットでもしたらどうですか？」と先生に言われたが、「そうですね。ま、適当にやっておきますよ」なんて答えたのが記憶に新しい。だがちょっと待った！人間の意思なんていうのは、ちょっとしたことですぐに揺らいでしまう。だが、願望はどうだろうか？　「どうしても奴に勝ちたい！」という願望があれば、これまで三日坊主だったダイエットも筋トレも成功するのではないのか？大丈夫だ。わたしならやれる！　あれだけタバコが大好きだったのに、もう1年以上も禁煙出来ているじゃないの！だがあれこれ言う前に、まずは己を知ろう。ということで、体重計に乗ってみたよ。5/1撮影　体重は86.2kg。わたしの身長は174cm。この身長でこの体重は肥満の部類に入ると先生に言われた。以下、わたしのスペックである。今のところは、食事制限もしつつ、アプリを使って日々の体重などを記録したり、腹筋などの筋トレ回数を記録したりと、いろいろ試してみながら始めてみます。</t>
  </si>
  <si>
    <t>http://kmsr226-diet.hatenadiary.com/entry/2015/02/01/230350</t>
  </si>
  <si>
    <t>今週のお題「今年の抱負」に絡めまして、ブログ、立ち上げました。GWに沖縄旅行することになりまして。痩せんといかんでしょ！ってことでダイエット、始めます。まずはスペック。28歳(2015/2/1時点)。166㎝/58Kg！体脂肪率は測ってない・・・。うちの体重計、体脂肪率測れるんだけど、嘘くさいので。どうなりたいかといいますと53Kgまで落としたい。そんで体脂肪率は15％とか目指したい。日々、やったことと、体重の記録をつけていきたいと思います。ちなみに、メインブログはしかくまにあで資格試験に挑戦とかしてます。こちらもよろしくお願いします。</t>
  </si>
  <si>
    <t>http://ladiesfitnesszone.com/%E3%83%80%E3%82%A4%E3%82%A8%E3%83%83%E3%83%88%E6%96%B9%E6%B3%95/%E4%BD%8E%E7%B3%96%E8%B3%AA%E3%83%80%E3%82%A4%E3%82%A8%E3%83%83%E3%83%88/%E4%BD%8E%E7%B3%96%E8%B3%AA%E3%83%80%E3%82%A4%E3%82%A8%E3%83%83%E3%83%88%E5%A7%8B%E3%82%81%E3%81%BE%E3%81%99%EF%BC%81%E5%A1%BE%E7%94%9F%E3%82%B9%E3%82%A4%E3%82%AB%E3%81%A7%E3%81%99%EF%BC%81.html</t>
  </si>
  <si>
    <t>まず、私のスペックですが、アラフォーのオッサン、妻子あり、身長１７０CM、体重９８kg。完全にデブです。。。ダイエットしようと思いながらなかなか始められずにいました。（ダイエットは明日から～）先日、たまたまカリスマインストラクターのケイさんと話す機会があり、ちょっと相談のつもりで聞いてみたら、ちょうどブログを始めたとの事。いい機会だから、ついでにダイエットの実践日記を書いてよ～&gt;って感じで押し切られました。。。新年度も始まった事だし、夏に向けていっちょやるか！低糖質ダイエットは、とにかく糖質を取らないようにしないといけないらしいが、面倒な運動もやらなくていいし（ホントはした方がいいに決まってる）、肉などは好きに食べていい（ホントに！！）らしいので、こんな私も続けられるような気がしてきました。とにかく、ダイエットを始めることになりました。こうして記事を書くことも初めてなので、上手いこといくかどうか分かりませんが、優しい気持ちで見守っていただけると幸いです。頑張ります！！</t>
  </si>
  <si>
    <t>ダイエット始めます 2010年1月</t>
    <phoneticPr fontId="5"/>
  </si>
  <si>
    <t>ダイエット始めます 2010年2月</t>
    <phoneticPr fontId="5"/>
  </si>
  <si>
    <t>ダイエット始めます 2010年3月</t>
    <phoneticPr fontId="5"/>
  </si>
  <si>
    <t>ダイエット始めます 2010年4月</t>
    <phoneticPr fontId="5"/>
  </si>
  <si>
    <t>ダイエット始めます 2010年5月</t>
    <phoneticPr fontId="5"/>
  </si>
  <si>
    <t>ダイエット始めます 2010年6月</t>
    <phoneticPr fontId="5"/>
  </si>
  <si>
    <t>ダイエット始めます 2010年7月</t>
    <phoneticPr fontId="5"/>
  </si>
  <si>
    <t>ダイエット始めます 2010年8月</t>
    <phoneticPr fontId="5"/>
  </si>
  <si>
    <t>ダイエット始めます 2010年9月</t>
    <phoneticPr fontId="5"/>
  </si>
  <si>
    <t>ダイエット始めます 2010年10月</t>
    <phoneticPr fontId="5"/>
  </si>
  <si>
    <t>ダイエット始めます 2010年11月</t>
    <phoneticPr fontId="5"/>
  </si>
  <si>
    <t>ダイエット始めます 2010年12月</t>
    <phoneticPr fontId="5"/>
  </si>
  <si>
    <t>単純(第2回目)</t>
    <phoneticPr fontId="5"/>
  </si>
  <si>
    <t>単純(第1回目)</t>
    <phoneticPr fontId="5"/>
  </si>
  <si>
    <t>ダイエット始めます 2015年</t>
    <phoneticPr fontId="5"/>
  </si>
  <si>
    <t>"ダイエット始めます"(2015年は補正)</t>
    <phoneticPr fontId="5"/>
  </si>
  <si>
    <t>"ダイエットやめます"(2015年は補正)</t>
    <phoneticPr fontId="5"/>
  </si>
  <si>
    <t>対数補間</t>
    <phoneticPr fontId="5"/>
  </si>
  <si>
    <t>http://ameblo.jp/rina-diet-blog/page-109.html#main</t>
    <phoneticPr fontId="5"/>
  </si>
  <si>
    <t>開始日</t>
    <phoneticPr fontId="5"/>
  </si>
  <si>
    <t>最新更新日</t>
    <phoneticPr fontId="5"/>
  </si>
  <si>
    <t>更新数</t>
    <phoneticPr fontId="5"/>
  </si>
  <si>
    <t>対象サイト</t>
    <phoneticPr fontId="5"/>
  </si>
  <si>
    <t>ダイエット期間(日数)</t>
    <phoneticPr fontId="5"/>
  </si>
  <si>
    <t>階級(日数)</t>
    <phoneticPr fontId="5"/>
  </si>
  <si>
    <t>データ区間</t>
  </si>
  <si>
    <t>次の級</t>
  </si>
  <si>
    <t>頻度</t>
  </si>
  <si>
    <t>データ区間(日数)</t>
    <phoneticPr fontId="5"/>
  </si>
  <si>
    <t>割合</t>
    <phoneticPr fontId="5"/>
  </si>
  <si>
    <t>合計</t>
    <phoneticPr fontId="5"/>
  </si>
  <si>
    <t>ストレス(食事)</t>
    <phoneticPr fontId="5"/>
  </si>
  <si>
    <t>2010年 05月 21日</t>
  </si>
  <si>
    <t>どうでもよくなった</t>
    <phoneticPr fontId="5"/>
  </si>
  <si>
    <t>子供四人に食後のデザートにあるものでパフェを作りました。なぜか5こあります。ダイエットはもうやめました。（笑）</t>
  </si>
  <si>
    <t>2月 14, 2006</t>
  </si>
  <si>
    <t>効果なし</t>
    <phoneticPr fontId="5"/>
  </si>
  <si>
    <t>それが、今年の５月頃から食事を気にせず、体重も増えなくなりました。もちろん、劇的には減りませんが、現状維持で健康なので文句なしです。</t>
  </si>
  <si>
    <t>2014.12.10</t>
  </si>
  <si>
    <t>目的達成</t>
    <phoneticPr fontId="5"/>
  </si>
  <si>
    <t>2013/09/02(月</t>
  </si>
  <si>
    <t>体調不良(便秘)</t>
    <phoneticPr fontId="5"/>
  </si>
  <si>
    <t>リバウンド</t>
    <phoneticPr fontId="5"/>
  </si>
  <si>
    <t>生理不順</t>
    <phoneticPr fontId="5"/>
  </si>
  <si>
    <t>2012/07/01 (Sun)</t>
  </si>
  <si>
    <t>体調不良(急性腸炎)</t>
    <phoneticPr fontId="5"/>
  </si>
  <si>
    <t>10/21/14-</t>
  </si>
  <si>
    <t>2007.07.25 Wednesday</t>
  </si>
  <si>
    <t>2009/06/03 11:53 PM |</t>
  </si>
  <si>
    <t>妊娠</t>
  </si>
  <si>
    <t>体調不良</t>
    <phoneticPr fontId="5"/>
  </si>
  <si>
    <t>体調不良(インフルエンザ)</t>
    <phoneticPr fontId="5"/>
  </si>
  <si>
    <t>体調不良(入院(過剰体重))</t>
    <phoneticPr fontId="5"/>
  </si>
  <si>
    <t>効果なし(加圧トレーニング)</t>
    <phoneticPr fontId="5"/>
  </si>
  <si>
    <t>目的過達(拒食症予防)</t>
    <phoneticPr fontId="5"/>
  </si>
  <si>
    <t>目的過達</t>
    <phoneticPr fontId="5"/>
  </si>
  <si>
    <t>目的達成/過達</t>
    <phoneticPr fontId="5"/>
  </si>
  <si>
    <t>妊娠</t>
    <phoneticPr fontId="5"/>
  </si>
  <si>
    <r>
      <t xml:space="preserve">  </t>
    </r>
    <r>
      <rPr>
        <sz val="12"/>
        <color rgb="FF545454"/>
        <rFont val="ＭＳ Ｐゴシック"/>
        <family val="3"/>
        <charset val="128"/>
      </rPr>
      <t>今日で禁煙５６日目です。</t>
    </r>
    <r>
      <rPr>
        <sz val="12"/>
        <color rgb="FF545454"/>
        <rFont val="Arial"/>
        <family val="2"/>
      </rPr>
      <t xml:space="preserve"> </t>
    </r>
    <r>
      <rPr>
        <sz val="12"/>
        <color rgb="FF545454"/>
        <rFont val="ＭＳ Ｐゴシック"/>
        <family val="3"/>
        <charset val="128"/>
      </rPr>
      <t>禁煙開始から２か月経過まであと数時間です。よっぽどのことが起こらない限り、丸２か月を迎える事が出来るはずです。そしてこの２か月間ニコチンの代わりに摂取し続けた油と砂糖が、テキメンに効果を表しております。ええ、それはもう順調に右肩上がりですよ、体重が。もう、これ以上はやばい気がします。カンでは無く、主に経験から感じます。ココで何とかしないと、後戻りできなくなると。</t>
    </r>
    <r>
      <rPr>
        <sz val="12"/>
        <color rgb="FF545454"/>
        <rFont val="Arial"/>
        <family val="2"/>
      </rPr>
      <t xml:space="preserve"> </t>
    </r>
    <r>
      <rPr>
        <sz val="12"/>
        <color rgb="FF545454"/>
        <rFont val="ＭＳ Ｐゴシック"/>
        <family val="3"/>
        <charset val="128"/>
      </rPr>
      <t>禁煙を続行しつつ、ダイエットについて真面目に考える時が来たようです。とは言っても、ダイエットは初めてではありませんので、まずは今まで通りの方法を実行しようと思います。</t>
    </r>
    <r>
      <rPr>
        <sz val="12"/>
        <color rgb="FF545454"/>
        <rFont val="Arial"/>
        <family val="2"/>
      </rPr>
      <t xml:space="preserve"> </t>
    </r>
    <r>
      <rPr>
        <sz val="12"/>
        <color rgb="FF545454"/>
        <rFont val="ＭＳ Ｐゴシック"/>
        <family val="3"/>
        <charset val="128"/>
      </rPr>
      <t>禁煙と同じく自己流のテキトーダイエットですが、案外減ります。そして、簡単です。テキトーなので。私がダイエットでやることは２つだけです。①砂糖を減らす②食事の量を減らすこれだけです。そしてこの２つを同時に実行します。カロリー計算とか、白米の重さを毎回計るとか、一切ありません。面倒な事、続かないので。①の「砂糖を減らす」はそのままで、飲み物はすべてシュガーレス、もしくはゼロカロリーにします。ペットボトルの飲み物を買う時も必ず確認します。②の「食事の量を減らす」は単純に半分くらいにするだけです。別に計ったりするわけじゃなくだいたい半分。ご飯もおかずも。外食であっても、食べるのは半分にします。（まあ、外食は避けるのがベターですが）分かりやすいし、簡単だから続けやすくて、体重も案外減ります。唯一気を付けることと言ったら、絶対に例外を作らない事くらいです。</t>
    </r>
    <r>
      <rPr>
        <sz val="12"/>
        <color rgb="FF545454"/>
        <rFont val="Arial"/>
        <family val="2"/>
      </rPr>
      <t xml:space="preserve"> </t>
    </r>
    <r>
      <rPr>
        <sz val="12"/>
        <color rgb="FF545454"/>
        <rFont val="ＭＳ Ｐゴシック"/>
        <family val="3"/>
        <charset val="128"/>
      </rPr>
      <t>今までも同じやり方で減ったので今回も大丈夫だと思うのですが、ひとつだけ心配というか迷うのがお菓子です。ダイエットにおいて通常はお菓子は厳禁です。これまでのダイエットでも、お菓子は一切食べませんでした。が。今回に限っては、そういうわけにはいきません。お菓子ナシという選択肢はこのダイエットにおいては初めから考えていません。つまりお菓子を食べつつダイエットをしようという魂胆です</t>
    </r>
    <r>
      <rPr>
        <sz val="12"/>
        <color rgb="FF545454"/>
        <rFont val="Arial"/>
        <family val="2"/>
      </rPr>
      <t xml:space="preserve"> </t>
    </r>
    <r>
      <rPr>
        <sz val="12"/>
        <color rgb="FF545454"/>
        <rFont val="ＭＳ Ｐゴシック"/>
        <family val="3"/>
        <charset val="128"/>
      </rPr>
      <t>もちろんお菓子の量は減らす方向で考えてはいますが、正直なところ我慢できる自信があまりありません。それだとやっぱり、コンニャク系か・・・・・・</t>
    </r>
    <r>
      <rPr>
        <sz val="12"/>
        <color rgb="FF545454"/>
        <rFont val="Arial"/>
        <family val="2"/>
      </rPr>
      <t xml:space="preserve"> </t>
    </r>
    <r>
      <rPr>
        <sz val="12"/>
        <color rgb="FF545454"/>
        <rFont val="ＭＳ Ｐゴシック"/>
        <family val="3"/>
        <charset val="128"/>
      </rPr>
      <t>お菓子だけはいちいちカロリーを確認するかとも考えてますが、多分最初だけになるような気がします。いっそのこと、肉類もゼロにしたら簡単なんでしょうけど、さすがにそこまで思いきれません。まあ、経過を見ながらボチボチ考えたいと思います。</t>
    </r>
  </si>
  <si>
    <r>
      <t>皆さん、お待たせしました。春の季節でワクワクがたくさん。けど、僕は現実と理想のギャップに苦しんでいます。</t>
    </r>
    <r>
      <rPr>
        <sz val="12"/>
        <color rgb="FF545454"/>
        <rFont val="Arial"/>
        <family val="2"/>
      </rPr>
      <t xml:space="preserve"> </t>
    </r>
    <r>
      <rPr>
        <sz val="12"/>
        <color rgb="FF545454"/>
        <rFont val="ＭＳ Ｐゴシック"/>
        <family val="3"/>
        <charset val="128"/>
      </rPr>
      <t>つまり、現実界のプーさんことこーせいがダイエットを始めます。</t>
    </r>
    <r>
      <rPr>
        <sz val="12"/>
        <color rgb="FF545454"/>
        <rFont val="Arial"/>
        <family val="2"/>
      </rPr>
      <t>3</t>
    </r>
    <r>
      <rPr>
        <sz val="12"/>
        <color rgb="FF545454"/>
        <rFont val="ＭＳ Ｐゴシック"/>
        <family val="3"/>
        <charset val="128"/>
      </rPr>
      <t>日坊主にならないように気張って行きます。</t>
    </r>
    <r>
      <rPr>
        <sz val="12"/>
        <color rgb="FF545454"/>
        <rFont val="Arial"/>
        <family val="2"/>
      </rPr>
      <t xml:space="preserve"> </t>
    </r>
    <r>
      <rPr>
        <sz val="12"/>
        <color rgb="FF545454"/>
        <rFont val="ＭＳ Ｐゴシック"/>
        <family val="3"/>
        <charset val="128"/>
      </rPr>
      <t>エイプリルフールですにね。いいえ、本気です。</t>
    </r>
    <r>
      <rPr>
        <sz val="12"/>
        <color rgb="FF545454"/>
        <rFont val="Arial"/>
        <family val="2"/>
      </rPr>
      <t xml:space="preserve"> </t>
    </r>
    <r>
      <rPr>
        <sz val="12"/>
        <color rgb="FF545454"/>
        <rFont val="ＭＳ Ｐゴシック"/>
        <family val="3"/>
        <charset val="128"/>
      </rPr>
      <t>では、なぜ僕がダイエットを始めるのかについてお伝えします。それは、、、、</t>
    </r>
    <r>
      <rPr>
        <sz val="12"/>
        <color rgb="FF545454"/>
        <rFont val="Arial"/>
        <family val="2"/>
      </rPr>
      <t xml:space="preserve">    </t>
    </r>
    <r>
      <rPr>
        <sz val="12"/>
        <color rgb="FF545454"/>
        <rFont val="ＭＳ Ｐゴシック"/>
        <family val="3"/>
        <charset val="128"/>
      </rPr>
      <t>「太ったから！！」</t>
    </r>
    <r>
      <rPr>
        <sz val="12"/>
        <color rgb="FF545454"/>
        <rFont val="Arial"/>
        <family val="2"/>
      </rPr>
      <t xml:space="preserve">  </t>
    </r>
    <r>
      <rPr>
        <sz val="12"/>
        <color rgb="FF545454"/>
        <rFont val="ＭＳ Ｐゴシック"/>
        <family val="3"/>
        <charset val="128"/>
      </rPr>
      <t>シンプルですよね。僕はシンプルに生きていきたいのです。では、大学入学当初からの</t>
    </r>
    <r>
      <rPr>
        <sz val="12"/>
        <color rgb="FF545454"/>
        <rFont val="Arial"/>
        <family val="2"/>
      </rPr>
      <t>2</t>
    </r>
    <r>
      <rPr>
        <sz val="12"/>
        <color rgb="FF545454"/>
        <rFont val="ＭＳ Ｐゴシック"/>
        <family val="3"/>
        <charset val="128"/>
      </rPr>
      <t>年での変化を感じて頂きます。</t>
    </r>
    <r>
      <rPr>
        <sz val="12"/>
        <color rgb="FF545454"/>
        <rFont val="Arial"/>
        <family val="2"/>
      </rPr>
      <t xml:space="preserve"> </t>
    </r>
    <r>
      <rPr>
        <sz val="12"/>
        <color rgb="FF545454"/>
        <rFont val="ＭＳ Ｐゴシック"/>
        <family val="3"/>
        <charset val="128"/>
      </rPr>
      <t>入学前</t>
    </r>
    <r>
      <rPr>
        <sz val="12"/>
        <color rgb="FF545454"/>
        <rFont val="Arial"/>
        <family val="2"/>
      </rPr>
      <t>f:id:riskmanagement1228:20150401114551j:plain No</t>
    </r>
    <r>
      <rPr>
        <sz val="12"/>
        <color rgb="FF545454"/>
        <rFont val="ＭＳ Ｐゴシック"/>
        <family val="3"/>
        <charset val="128"/>
      </rPr>
      <t>ｗ</t>
    </r>
    <r>
      <rPr>
        <sz val="12"/>
        <color rgb="FF545454"/>
        <rFont val="Arial"/>
        <family val="2"/>
      </rPr>
      <t xml:space="preserve">f:id:riskmanagement1228:20150401114620j:plain </t>
    </r>
    <r>
      <rPr>
        <sz val="12"/>
        <color rgb="FF545454"/>
        <rFont val="ＭＳ Ｐゴシック"/>
        <family val="3"/>
        <charset val="128"/>
      </rPr>
      <t>お分かりだろうか。入学前は生き生きとアロハポーズをしていたのに。今は、友達が焼肉かラーメンです。</t>
    </r>
    <r>
      <rPr>
        <sz val="12"/>
        <color rgb="FF545454"/>
        <rFont val="Arial"/>
        <family val="2"/>
      </rPr>
      <t xml:space="preserve">  </t>
    </r>
    <r>
      <rPr>
        <sz val="12"/>
        <color rgb="FF545454"/>
        <rFont val="ＭＳ Ｐゴシック"/>
        <family val="3"/>
        <charset val="128"/>
      </rPr>
      <t>ちなみに体重は７３㎏　⇒　８７㎏となっております。計</t>
    </r>
    <r>
      <rPr>
        <sz val="12"/>
        <color rgb="FF545454"/>
        <rFont val="Arial"/>
        <family val="2"/>
      </rPr>
      <t>14</t>
    </r>
    <r>
      <rPr>
        <sz val="12"/>
        <color rgb="FF545454"/>
        <rFont val="ＭＳ Ｐゴシック"/>
        <family val="3"/>
        <charset val="128"/>
      </rPr>
      <t>キロの増量。</t>
    </r>
    <r>
      <rPr>
        <sz val="12"/>
        <color rgb="FF545454"/>
        <rFont val="Arial"/>
        <family val="2"/>
      </rPr>
      <t xml:space="preserve"> </t>
    </r>
    <r>
      <rPr>
        <sz val="12"/>
        <color rgb="FF545454"/>
        <rFont val="ＭＳ Ｐゴシック"/>
        <family val="3"/>
        <charset val="128"/>
      </rPr>
      <t>僕なりの公開処刑です。このぐらいやらないと僕はダメなんです。</t>
    </r>
    <r>
      <rPr>
        <sz val="12"/>
        <color rgb="FF545454"/>
        <rFont val="Arial"/>
        <family val="2"/>
      </rPr>
      <t xml:space="preserve"> </t>
    </r>
    <r>
      <rPr>
        <sz val="12"/>
        <color rgb="FF545454"/>
        <rFont val="ＭＳ Ｐゴシック"/>
        <family val="3"/>
        <charset val="128"/>
      </rPr>
      <t>「このままではあかんやろぉ！！！」と感じダイエットを決意しました。</t>
    </r>
    <r>
      <rPr>
        <sz val="12"/>
        <color rgb="FF545454"/>
        <rFont val="Arial"/>
        <family val="2"/>
      </rPr>
      <t xml:space="preserve"> </t>
    </r>
    <r>
      <rPr>
        <sz val="12"/>
        <color rgb="FF545454"/>
        <rFont val="ＭＳ Ｐゴシック"/>
        <family val="3"/>
        <charset val="128"/>
      </rPr>
      <t>ちなみにダイエット</t>
    </r>
    <r>
      <rPr>
        <sz val="12"/>
        <color rgb="FF545454"/>
        <rFont val="Arial"/>
        <family val="2"/>
      </rPr>
      <t>1</t>
    </r>
    <r>
      <rPr>
        <sz val="12"/>
        <color rgb="FF545454"/>
        <rFont val="ＭＳ Ｐゴシック"/>
        <family val="3"/>
        <charset val="128"/>
      </rPr>
      <t>日目の昼ごはんはこちら。</t>
    </r>
    <r>
      <rPr>
        <sz val="12"/>
        <color rgb="FF545454"/>
        <rFont val="Arial"/>
        <family val="2"/>
      </rPr>
      <t xml:space="preserve">f:id:riskmanagement1228:20150401115104j:plain </t>
    </r>
    <r>
      <rPr>
        <sz val="12"/>
        <color rgb="FF545454"/>
        <rFont val="ＭＳ Ｐゴシック"/>
        <family val="3"/>
        <charset val="128"/>
      </rPr>
      <t>ええ、そうです。いろはすの</t>
    </r>
    <r>
      <rPr>
        <sz val="12"/>
        <color rgb="FF545454"/>
        <rFont val="Arial"/>
        <family val="2"/>
      </rPr>
      <t>2</t>
    </r>
    <r>
      <rPr>
        <sz val="12"/>
        <color rgb="FF545454"/>
        <rFont val="ＭＳ Ｐゴシック"/>
        <family val="3"/>
        <charset val="128"/>
      </rPr>
      <t>リットル。お水でおなかを張らせる作戦です。初日から必殺技をかましました。</t>
    </r>
    <r>
      <rPr>
        <sz val="12"/>
        <color rgb="FF545454"/>
        <rFont val="Arial"/>
        <family val="2"/>
      </rPr>
      <t xml:space="preserve"> </t>
    </r>
    <r>
      <rPr>
        <sz val="12"/>
        <color rgb="FF545454"/>
        <rFont val="ＭＳ Ｐゴシック"/>
        <family val="3"/>
        <charset val="128"/>
      </rPr>
      <t>ごくごく飲んでます。</t>
    </r>
    <r>
      <rPr>
        <sz val="12"/>
        <color rgb="FF545454"/>
        <rFont val="Arial"/>
        <family val="2"/>
      </rPr>
      <t xml:space="preserve"> </t>
    </r>
    <r>
      <rPr>
        <sz val="12"/>
        <color rgb="FF545454"/>
        <rFont val="ＭＳ Ｐゴシック"/>
        <family val="3"/>
        <charset val="128"/>
      </rPr>
      <t>では、これからの僕のダイエットを皆さん暖かく見守ってください。</t>
    </r>
    <r>
      <rPr>
        <sz val="12"/>
        <color rgb="FF545454"/>
        <rFont val="Arial"/>
        <family val="2"/>
      </rPr>
      <t xml:space="preserve"> P.S</t>
    </r>
    <r>
      <rPr>
        <sz val="12"/>
        <color rgb="FF545454"/>
        <rFont val="ＭＳ Ｐゴシック"/>
        <family val="3"/>
        <charset val="128"/>
      </rPr>
      <t>次は弘田光聖流ダイエットルールを公開します。</t>
    </r>
    <phoneticPr fontId="5"/>
  </si>
  <si>
    <r>
      <t>と、いうことで、私ハタこと大雪、この場をお借りしてダイエット宣言致します！目標は制服のサイズを一つ下げることです！しかし、</t>
    </r>
    <r>
      <rPr>
        <sz val="9"/>
        <color rgb="FF545454"/>
        <rFont val="Arial"/>
        <family val="2"/>
      </rPr>
      <t>Heavy Eater</t>
    </r>
    <r>
      <rPr>
        <sz val="9"/>
        <color rgb="FF545454"/>
        <rFont val="ＭＳ Ｐゴシック"/>
        <family val="3"/>
        <charset val="128"/>
      </rPr>
      <t>の私にとって、ダイエットというのは棘の道を行くことでございます。果たして自分にできるのだろうか・・・という山盛りライス程の不安もあります。一緒に励まし合える仲間がいたらな</t>
    </r>
    <r>
      <rPr>
        <sz val="9"/>
        <color rgb="FF545454"/>
        <rFont val="Arial"/>
        <family val="2"/>
      </rPr>
      <t>…</t>
    </r>
    <r>
      <rPr>
        <sz val="9"/>
        <color rgb="FF545454"/>
        <rFont val="ＭＳ Ｐゴシック"/>
        <family val="3"/>
        <charset val="128"/>
      </rPr>
      <t>とも思います。なので、一緒にダイエットをがんばってくださる方、募集中です♪共に苦しみを分かち合いませんか・・・！</t>
    </r>
    <phoneticPr fontId="5"/>
  </si>
  <si>
    <t>www.fujihotel.in</t>
  </si>
  <si>
    <r>
      <t>身長</t>
    </r>
    <r>
      <rPr>
        <sz val="12"/>
        <color rgb="FF545454"/>
        <rFont val="Arial"/>
        <family val="2"/>
      </rPr>
      <t>150</t>
    </r>
    <r>
      <rPr>
        <sz val="12"/>
        <color rgb="FF545454"/>
        <rFont val="ＭＳ Ｐゴシック"/>
        <family val="3"/>
        <charset val="128"/>
      </rPr>
      <t>㌢体重</t>
    </r>
    <r>
      <rPr>
        <sz val="12"/>
        <color rgb="FF545454"/>
        <rFont val="Arial"/>
        <family val="2"/>
      </rPr>
      <t>54</t>
    </r>
    <r>
      <rPr>
        <sz val="12"/>
        <color rgb="FF545454"/>
        <rFont val="ＭＳ Ｐゴシック"/>
        <family val="3"/>
        <charset val="128"/>
      </rPr>
      <t>㌔</t>
    </r>
    <r>
      <rPr>
        <sz val="12"/>
        <color rgb="FF545454"/>
        <rFont val="Arial"/>
        <family val="2"/>
      </rPr>
      <t xml:space="preserve"> </t>
    </r>
    <r>
      <rPr>
        <sz val="12"/>
        <color rgb="FF545454"/>
        <rFont val="ＭＳ Ｐゴシック"/>
        <family val="3"/>
        <charset val="128"/>
      </rPr>
      <t>ダイエット始めます。</t>
    </r>
    <r>
      <rPr>
        <sz val="12"/>
        <color rgb="FF545454"/>
        <rFont val="Arial"/>
        <family val="2"/>
      </rPr>
      <t xml:space="preserve"> </t>
    </r>
    <r>
      <rPr>
        <sz val="12"/>
        <color rgb="FF545454"/>
        <rFont val="ＭＳ Ｐゴシック"/>
        <family val="3"/>
        <charset val="128"/>
      </rPr>
      <t>身長</t>
    </r>
    <r>
      <rPr>
        <sz val="12"/>
        <color rgb="FF545454"/>
        <rFont val="Arial"/>
        <family val="2"/>
      </rPr>
      <t>150</t>
    </r>
    <r>
      <rPr>
        <sz val="12"/>
        <color rgb="FF545454"/>
        <rFont val="ＭＳ Ｐゴシック"/>
        <family val="3"/>
        <charset val="128"/>
      </rPr>
      <t>㌢体重</t>
    </r>
    <r>
      <rPr>
        <sz val="12"/>
        <color rgb="FF545454"/>
        <rFont val="Arial"/>
        <family val="2"/>
      </rPr>
      <t>54</t>
    </r>
    <r>
      <rPr>
        <sz val="12"/>
        <color rgb="FF545454"/>
        <rFont val="ＭＳ Ｐゴシック"/>
        <family val="3"/>
        <charset val="128"/>
      </rPr>
      <t>㌔</t>
    </r>
    <r>
      <rPr>
        <sz val="12"/>
        <color rgb="FF545454"/>
        <rFont val="Arial"/>
        <family val="2"/>
      </rPr>
      <t xml:space="preserve"> </t>
    </r>
    <r>
      <rPr>
        <sz val="12"/>
        <color rgb="FF545454"/>
        <rFont val="ＭＳ Ｐゴシック"/>
        <family val="3"/>
        <charset val="128"/>
      </rPr>
      <t>ダイエット始めます。まーみん</t>
    </r>
    <r>
      <rPr>
        <sz val="12"/>
        <color rgb="FF545454"/>
        <rFont val="Arial"/>
        <family val="2"/>
      </rPr>
      <t xml:space="preserve"> </t>
    </r>
    <r>
      <rPr>
        <sz val="12"/>
        <color rgb="FF545454"/>
        <rFont val="ＭＳ Ｐゴシック"/>
        <family val="3"/>
        <charset val="128"/>
      </rPr>
      <t>日記・実用</t>
    </r>
    <r>
      <rPr>
        <sz val="12"/>
        <color rgb="FF545454"/>
        <rFont val="Arial"/>
        <family val="2"/>
      </rPr>
      <t xml:space="preserve"> 321</t>
    </r>
    <r>
      <rPr>
        <sz val="12"/>
        <color rgb="FF545454"/>
        <rFont val="ＭＳ Ｐゴシック"/>
        <family val="3"/>
        <charset val="128"/>
      </rPr>
      <t>ページ</t>
    </r>
    <r>
      <rPr>
        <sz val="12"/>
        <color rgb="FF545454"/>
        <rFont val="Arial"/>
        <family val="2"/>
      </rPr>
      <t>(</t>
    </r>
    <r>
      <rPr>
        <sz val="12"/>
        <color rgb="FF545454"/>
        <rFont val="ＭＳ Ｐゴシック"/>
        <family val="3"/>
        <charset val="128"/>
      </rPr>
      <t>連載中</t>
    </r>
    <r>
      <rPr>
        <sz val="12"/>
        <color rgb="FF545454"/>
        <rFont val="Arial"/>
        <family val="2"/>
      </rPr>
      <t xml:space="preserve">)  </t>
    </r>
    <r>
      <rPr>
        <sz val="12"/>
        <color rgb="FF545454"/>
        <rFont val="ＭＳ Ｐゴシック"/>
        <family val="3"/>
        <charset val="128"/>
      </rPr>
      <t>更新日</t>
    </r>
    <r>
      <rPr>
        <sz val="12"/>
        <color rgb="FF545454"/>
        <rFont val="Arial"/>
        <family val="2"/>
      </rPr>
      <t xml:space="preserve"> 2015/02/07 </t>
    </r>
    <r>
      <rPr>
        <sz val="12"/>
        <color rgb="FF545454"/>
        <rFont val="ＭＳ Ｐゴシック"/>
        <family val="3"/>
        <charset val="128"/>
      </rPr>
      <t>読者</t>
    </r>
    <r>
      <rPr>
        <sz val="12"/>
        <color rgb="FF545454"/>
        <rFont val="Arial"/>
        <family val="2"/>
      </rPr>
      <t xml:space="preserve"> 1155</t>
    </r>
    <r>
      <rPr>
        <sz val="12"/>
        <color rgb="FF545454"/>
        <rFont val="ＭＳ Ｐゴシック"/>
        <family val="3"/>
        <charset val="128"/>
      </rPr>
      <t>人</t>
    </r>
    <r>
      <rPr>
        <sz val="12"/>
        <color rgb="FF545454"/>
        <rFont val="Arial"/>
        <family val="2"/>
      </rPr>
      <t xml:space="preserve"> </t>
    </r>
    <r>
      <rPr>
        <sz val="12"/>
        <color rgb="FF545454"/>
        <rFont val="ＭＳ Ｐゴシック"/>
        <family val="3"/>
        <charset val="128"/>
      </rPr>
      <t>公開</t>
    </r>
    <r>
      <rPr>
        <sz val="12"/>
        <color rgb="FF545454"/>
        <rFont val="Arial"/>
        <family val="2"/>
      </rPr>
      <t xml:space="preserve">   </t>
    </r>
    <r>
      <rPr>
        <sz val="12"/>
        <color rgb="FF545454"/>
        <rFont val="ＭＳ Ｐゴシック"/>
        <family val="3"/>
        <charset val="128"/>
      </rPr>
      <t>『チビデブ』化してきた。ダイエット開始。</t>
    </r>
    <r>
      <rPr>
        <sz val="12"/>
        <color rgb="FF545454"/>
        <rFont val="Arial"/>
        <family val="2"/>
      </rPr>
      <t xml:space="preserve"> </t>
    </r>
    <r>
      <rPr>
        <sz val="12"/>
        <color rgb="FF545454"/>
        <rFont val="ＭＳ Ｐゴシック"/>
        <family val="3"/>
        <charset val="128"/>
      </rPr>
      <t>食べたものを書きつつ、</t>
    </r>
    <r>
      <rPr>
        <sz val="12"/>
        <color rgb="FF545454"/>
        <rFont val="Arial"/>
        <family val="2"/>
      </rPr>
      <t xml:space="preserve"> </t>
    </r>
    <r>
      <rPr>
        <sz val="12"/>
        <color rgb="FF545454"/>
        <rFont val="ＭＳ Ｐゴシック"/>
        <family val="3"/>
        <charset val="128"/>
      </rPr>
      <t>感想とかその日の出来事書いてく</t>
    </r>
    <r>
      <rPr>
        <sz val="12"/>
        <color rgb="FF545454"/>
        <rFont val="Arial"/>
        <family val="2"/>
      </rPr>
      <t>(^^)/</t>
    </r>
    <r>
      <rPr>
        <sz val="12"/>
        <color rgb="FF545454"/>
        <rFont val="ＭＳ Ｐゴシック"/>
        <family val="3"/>
        <charset val="128"/>
      </rPr>
      <t>痩せて｢あいつ｣に何度も太ってる</t>
    </r>
    <r>
      <rPr>
        <sz val="12"/>
        <color rgb="FF545454"/>
        <rFont val="Arial"/>
        <family val="2"/>
      </rPr>
      <t xml:space="preserve"> </t>
    </r>
    <r>
      <rPr>
        <sz val="12"/>
        <color rgb="FF545454"/>
        <rFont val="ＭＳ Ｐゴシック"/>
        <family val="3"/>
        <charset val="128"/>
      </rPr>
      <t>って言わせるか！</t>
    </r>
    <r>
      <rPr>
        <sz val="12"/>
        <color rgb="FF545454"/>
        <rFont val="Arial"/>
        <family val="2"/>
      </rPr>
      <t>(`</t>
    </r>
    <r>
      <rPr>
        <sz val="12"/>
        <color rgb="FF545454"/>
        <rFont val="ＭＳ Ｐゴシック"/>
        <family val="3"/>
        <charset val="128"/>
      </rPr>
      <t>･</t>
    </r>
    <r>
      <rPr>
        <sz val="12"/>
        <color rgb="FF545454"/>
        <rFont val="Arial"/>
        <family val="2"/>
      </rPr>
      <t>ω</t>
    </r>
    <r>
      <rPr>
        <sz val="12"/>
        <color rgb="FF545454"/>
        <rFont val="ＭＳ Ｐゴシック"/>
        <family val="3"/>
        <charset val="128"/>
      </rPr>
      <t>･</t>
    </r>
    <r>
      <rPr>
        <sz val="12"/>
        <color rgb="FF545454"/>
        <rFont val="Arial"/>
        <family val="2"/>
      </rPr>
      <t>´) 6</t>
    </r>
    <r>
      <rPr>
        <sz val="12"/>
        <color rgb="FF545454"/>
        <rFont val="ＭＳ Ｐゴシック"/>
        <family val="3"/>
        <charset val="128"/>
      </rPr>
      <t>月</t>
    </r>
    <r>
      <rPr>
        <sz val="12"/>
        <color rgb="FF545454"/>
        <rFont val="Arial"/>
        <family val="2"/>
      </rPr>
      <t>6</t>
    </r>
    <r>
      <rPr>
        <sz val="12"/>
        <color rgb="FF545454"/>
        <rFont val="ＭＳ Ｐゴシック"/>
        <family val="3"/>
        <charset val="128"/>
      </rPr>
      <t>日　好きな人出来た女子力をもっと磨こうと思う！こんなうちだけど応援してくれたら</t>
    </r>
    <r>
      <rPr>
        <sz val="12"/>
        <color rgb="FF545454"/>
        <rFont val="Arial"/>
        <family val="2"/>
      </rPr>
      <t xml:space="preserve"> </t>
    </r>
    <r>
      <rPr>
        <sz val="12"/>
        <color rgb="FF545454"/>
        <rFont val="ＭＳ Ｐゴシック"/>
        <family val="3"/>
        <charset val="128"/>
      </rPr>
      <t>めっちゃ喜ぶよ｡</t>
    </r>
    <r>
      <rPr>
        <sz val="12"/>
        <color rgb="FF545454"/>
        <rFont val="Arial"/>
        <family val="2"/>
      </rPr>
      <t>+</t>
    </r>
    <r>
      <rPr>
        <sz val="12"/>
        <color rgb="FF545454"/>
        <rFont val="ＭＳ Ｐゴシック"/>
        <family val="3"/>
        <charset val="128"/>
      </rPr>
      <t>ﾟヾ</t>
    </r>
    <r>
      <rPr>
        <sz val="12"/>
        <color rgb="FF545454"/>
        <rFont val="Arial"/>
        <family val="2"/>
      </rPr>
      <t>(o</t>
    </r>
    <r>
      <rPr>
        <sz val="12"/>
        <color rgb="FF545454"/>
        <rFont val="ＭＳ Ｐゴシック"/>
        <family val="3"/>
        <charset val="128"/>
      </rPr>
      <t>ﾟ∀ﾟ</t>
    </r>
    <r>
      <rPr>
        <sz val="12"/>
        <color rgb="FF545454"/>
        <rFont val="Arial"/>
        <family val="2"/>
      </rPr>
      <t>o)</t>
    </r>
    <r>
      <rPr>
        <sz val="12"/>
        <color rgb="FF545454"/>
        <rFont val="ＭＳ Ｐゴシック"/>
        <family val="3"/>
        <charset val="128"/>
      </rPr>
      <t>ﾉ｡</t>
    </r>
    <r>
      <rPr>
        <sz val="12"/>
        <color rgb="FF545454"/>
        <rFont val="Arial"/>
        <family val="2"/>
      </rPr>
      <t>+</t>
    </r>
    <r>
      <rPr>
        <sz val="12"/>
        <color rgb="FF545454"/>
        <rFont val="ＭＳ Ｐゴシック"/>
        <family val="3"/>
        <charset val="128"/>
      </rPr>
      <t>ﾟ←無理なく続けられるダイエットや</t>
    </r>
    <r>
      <rPr>
        <sz val="12"/>
        <color rgb="FF545454"/>
        <rFont val="Arial"/>
        <family val="2"/>
      </rPr>
      <t xml:space="preserve"> </t>
    </r>
    <r>
      <rPr>
        <sz val="12"/>
        <color rgb="FF545454"/>
        <rFont val="ＭＳ Ｐゴシック"/>
        <family val="3"/>
        <charset val="128"/>
      </rPr>
      <t>なにかアドバイスがあれば教えて下さい！お願いします</t>
    </r>
    <r>
      <rPr>
        <sz val="12"/>
        <color rgb="FF545454"/>
        <rFont val="Arial"/>
        <family val="2"/>
      </rPr>
      <t>(&gt;</t>
    </r>
    <r>
      <rPr>
        <sz val="12"/>
        <color rgb="FF545454"/>
        <rFont val="ＭＳ Ｐゴシック"/>
        <family val="3"/>
        <charset val="128"/>
      </rPr>
      <t>人</t>
    </r>
    <r>
      <rPr>
        <sz val="12"/>
        <color rgb="FF545454"/>
        <rFont val="Arial"/>
        <family val="2"/>
      </rPr>
      <t>&lt;;)</t>
    </r>
    <phoneticPr fontId="5"/>
  </si>
  <si>
    <r>
      <t>70</t>
    </r>
    <r>
      <rPr>
        <sz val="12"/>
        <color rgb="FF545454"/>
        <rFont val="ＭＳ Ｐゴシック"/>
        <family val="3"/>
        <charset val="128"/>
      </rPr>
      <t>ｋｇ前後だった体重が禁煙をしたことをきっかけに</t>
    </r>
    <r>
      <rPr>
        <sz val="12"/>
        <color rgb="FF545454"/>
        <rFont val="Arial"/>
        <family val="2"/>
      </rPr>
      <t>85</t>
    </r>
    <r>
      <rPr>
        <sz val="12"/>
        <color rgb="FF545454"/>
        <rFont val="ＭＳ Ｐゴシック"/>
        <family val="3"/>
        <charset val="128"/>
      </rPr>
      <t>ｋｇまで増えてしまいました。</t>
    </r>
    <r>
      <rPr>
        <sz val="12"/>
        <color rgb="FF545454"/>
        <rFont val="Arial"/>
        <family val="2"/>
      </rPr>
      <t xml:space="preserve"> </t>
    </r>
    <r>
      <rPr>
        <sz val="12"/>
        <color rgb="FF545454"/>
        <rFont val="ＭＳ Ｐゴシック"/>
        <family val="3"/>
        <charset val="128"/>
      </rPr>
      <t>最近の体にフィットしたファッションをしようとすると、「ぽっこりお腹」がすごく目立っていること愕然。体全体も太りぎみにはなってましたが、「ウェストサイズ」を何とかしないとということと、すでにサイズはメタボの範囲にふみこんでしまっているので、見た目だけでなく、「内蔵脂肪」をしっかり減らす事を決意しました。</t>
    </r>
    <phoneticPr fontId="5"/>
  </si>
  <si>
    <t>http://ciz-mens.com/</t>
  </si>
  <si>
    <r>
      <t>まず、私のスペックですが、アラフォーのオッサン、妻子あり、身長１７０</t>
    </r>
    <r>
      <rPr>
        <sz val="12"/>
        <color rgb="FF545454"/>
        <rFont val="Arial"/>
        <family val="2"/>
      </rPr>
      <t>CM</t>
    </r>
    <r>
      <rPr>
        <sz val="12"/>
        <color rgb="FF545454"/>
        <rFont val="ＭＳ Ｐゴシック"/>
        <family val="3"/>
        <charset val="128"/>
      </rPr>
      <t>、体重９８</t>
    </r>
    <r>
      <rPr>
        <sz val="12"/>
        <color rgb="FF545454"/>
        <rFont val="Arial"/>
        <family val="2"/>
      </rPr>
      <t>kg</t>
    </r>
    <r>
      <rPr>
        <sz val="12"/>
        <color rgb="FF545454"/>
        <rFont val="ＭＳ Ｐゴシック"/>
        <family val="3"/>
        <charset val="128"/>
      </rPr>
      <t>。完全にデブです。。。ダイエットしようと思いながらなかなか始められずにいました。（ダイエットは明日から～）先日、たまたまカリスマインストラクターのケイさんと話す機会があり、ちょっと相談のつもりで聞いてみたら、ちょうどブログを始めたとの事。</t>
    </r>
    <r>
      <rPr>
        <sz val="12"/>
        <color rgb="FF545454"/>
        <rFont val="Arial"/>
        <family val="2"/>
      </rPr>
      <t>&lt;</t>
    </r>
    <r>
      <rPr>
        <sz val="12"/>
        <color rgb="FF545454"/>
        <rFont val="ＭＳ Ｐゴシック"/>
        <family val="3"/>
        <charset val="128"/>
      </rPr>
      <t>いい機会だから、ついでにダイエットの実践日記を書いてよ～</t>
    </r>
    <r>
      <rPr>
        <sz val="12"/>
        <color rgb="FF545454"/>
        <rFont val="Arial"/>
        <family val="2"/>
      </rPr>
      <t>&gt;</t>
    </r>
    <r>
      <rPr>
        <sz val="12"/>
        <color rgb="FF545454"/>
        <rFont val="ＭＳ Ｐゴシック"/>
        <family val="3"/>
        <charset val="128"/>
      </rPr>
      <t>って感じで押し切られました。。。新年度も始まった事だし、夏に向けていっちょやるか！低糖質ダイエットは、とにかく糖質を取らないようにしないといけないらしいが、面倒な運動もやらなくていいし（ホントはした方がいいに決まってる）、肉などは好きに食べていい（ホントに！！）らしいので、こんな私も続けられるような気がしてきました。とにかく、ダイエットを始めることになりました。こうして記事を書くことも初めてなので、上手いこといくかどうか分かりませんが、優しい気持ちで見守っていただけると幸いです。頑張ります！！２７年４月１４日９８．０キロ　　　　スタート！！！</t>
    </r>
    <phoneticPr fontId="5"/>
  </si>
  <si>
    <r>
      <t>GW</t>
    </r>
    <r>
      <rPr>
        <sz val="12"/>
        <color rgb="FF545454"/>
        <rFont val="ＭＳ Ｐゴシック"/>
        <family val="3"/>
        <charset val="128"/>
      </rPr>
      <t>に沖縄旅行することになりまして。痩せんといかんでしょ！ってことでダイエット、始めます。</t>
    </r>
    <r>
      <rPr>
        <sz val="12"/>
        <color rgb="FF545454"/>
        <rFont val="Arial"/>
        <family val="2"/>
      </rPr>
      <t xml:space="preserve"> </t>
    </r>
    <r>
      <rPr>
        <sz val="12"/>
        <color rgb="FF545454"/>
        <rFont val="ＭＳ Ｐゴシック"/>
        <family val="3"/>
        <charset val="128"/>
      </rPr>
      <t>まずはスペックかみしろといいます。</t>
    </r>
    <r>
      <rPr>
        <sz val="12"/>
        <color rgb="FF545454"/>
        <rFont val="Arial"/>
        <family val="2"/>
      </rPr>
      <t>28</t>
    </r>
    <r>
      <rPr>
        <sz val="12"/>
        <color rgb="FF545454"/>
        <rFont val="ＭＳ Ｐゴシック"/>
        <family val="3"/>
        <charset val="128"/>
      </rPr>
      <t>歳</t>
    </r>
    <r>
      <rPr>
        <sz val="12"/>
        <color rgb="FF545454"/>
        <rFont val="Arial"/>
        <family val="2"/>
      </rPr>
      <t>(2015/2/1</t>
    </r>
    <r>
      <rPr>
        <sz val="12"/>
        <color rgb="FF545454"/>
        <rFont val="ＭＳ Ｐゴシック"/>
        <family val="3"/>
        <charset val="128"/>
      </rPr>
      <t>時点</t>
    </r>
    <r>
      <rPr>
        <sz val="12"/>
        <color rgb="FF545454"/>
        <rFont val="Arial"/>
        <family val="2"/>
      </rPr>
      <t>)</t>
    </r>
    <r>
      <rPr>
        <sz val="12"/>
        <color rgb="FF545454"/>
        <rFont val="ＭＳ Ｐゴシック"/>
        <family val="3"/>
        <charset val="128"/>
      </rPr>
      <t>。</t>
    </r>
    <r>
      <rPr>
        <sz val="12"/>
        <color rgb="FF545454"/>
        <rFont val="Arial"/>
        <family val="2"/>
      </rPr>
      <t>166</t>
    </r>
    <r>
      <rPr>
        <sz val="12"/>
        <color rgb="FF545454"/>
        <rFont val="ＭＳ Ｐゴシック"/>
        <family val="3"/>
        <charset val="128"/>
      </rPr>
      <t>㎝</t>
    </r>
    <r>
      <rPr>
        <sz val="12"/>
        <color rgb="FF545454"/>
        <rFont val="Arial"/>
        <family val="2"/>
      </rPr>
      <t>/58Kg</t>
    </r>
    <r>
      <rPr>
        <sz val="12"/>
        <color rgb="FF545454"/>
        <rFont val="ＭＳ Ｐゴシック"/>
        <family val="3"/>
        <charset val="128"/>
      </rPr>
      <t>！体脂肪率は測ってない・・・。うちの体重計、体脂肪率測れるんだけど、嘘くさいので。</t>
    </r>
    <r>
      <rPr>
        <sz val="12"/>
        <color rgb="FF545454"/>
        <rFont val="Arial"/>
        <family val="2"/>
      </rPr>
      <t xml:space="preserve"> </t>
    </r>
    <r>
      <rPr>
        <sz val="12"/>
        <color rgb="FF545454"/>
        <rFont val="ＭＳ Ｐゴシック"/>
        <family val="3"/>
        <charset val="128"/>
      </rPr>
      <t>どうなりたいかといいますと</t>
    </r>
    <r>
      <rPr>
        <sz val="12"/>
        <color rgb="FF545454"/>
        <rFont val="Arial"/>
        <family val="2"/>
      </rPr>
      <t>53Kg</t>
    </r>
    <r>
      <rPr>
        <sz val="12"/>
        <color rgb="FF545454"/>
        <rFont val="ＭＳ Ｐゴシック"/>
        <family val="3"/>
        <charset val="128"/>
      </rPr>
      <t>まで落としたい。そんで体脂肪率は</t>
    </r>
    <r>
      <rPr>
        <sz val="12"/>
        <color rgb="FF545454"/>
        <rFont val="Arial"/>
        <family val="2"/>
      </rPr>
      <t>15</t>
    </r>
    <r>
      <rPr>
        <sz val="12"/>
        <color rgb="FF545454"/>
        <rFont val="ＭＳ Ｐゴシック"/>
        <family val="3"/>
        <charset val="128"/>
      </rPr>
      <t>％とか目指したい。</t>
    </r>
    <r>
      <rPr>
        <sz val="12"/>
        <color rgb="FF545454"/>
        <rFont val="Arial"/>
        <family val="2"/>
      </rPr>
      <t xml:space="preserve"> </t>
    </r>
    <r>
      <rPr>
        <sz val="12"/>
        <color rgb="FF545454"/>
        <rFont val="ＭＳ Ｐゴシック"/>
        <family val="3"/>
        <charset val="128"/>
      </rPr>
      <t>日々、やったことと、体重の記録をつけていきたいと思います。</t>
    </r>
    <r>
      <rPr>
        <sz val="12"/>
        <color rgb="FF545454"/>
        <rFont val="Arial"/>
        <family val="2"/>
      </rPr>
      <t xml:space="preserve"> </t>
    </r>
    <r>
      <rPr>
        <sz val="12"/>
        <color rgb="FF545454"/>
        <rFont val="ＭＳ Ｐゴシック"/>
        <family val="3"/>
        <charset val="128"/>
      </rPr>
      <t>ちなみに、メインブログはしかくまにあで資格試験に挑戦とかしてます。こちらもよろしくお願いします。</t>
    </r>
    <phoneticPr fontId="5"/>
  </si>
  <si>
    <r>
      <t>私は今ホームページを作成する仕事をしていますが、前はスポーツトレーナーをしていました！そのノウハウを活かして</t>
    </r>
    <r>
      <rPr>
        <sz val="12"/>
        <color rgb="FF545454"/>
        <rFont val="Arial"/>
        <family val="2"/>
      </rPr>
      <t>7</t>
    </r>
    <r>
      <rPr>
        <sz val="12"/>
        <color rgb="FF545454"/>
        <rFont val="ＭＳ Ｐゴシック"/>
        <family val="3"/>
        <charset val="128"/>
      </rPr>
      <t>月までに</t>
    </r>
    <r>
      <rPr>
        <sz val="12"/>
        <color rgb="FF545454"/>
        <rFont val="Arial"/>
        <family val="2"/>
      </rPr>
      <t>4kg</t>
    </r>
    <r>
      <rPr>
        <sz val="12"/>
        <color rgb="FF545454"/>
        <rFont val="ＭＳ Ｐゴシック"/>
        <family val="3"/>
        <charset val="128"/>
      </rPr>
      <t>痩せたいと思います！最近は腰痛のためあまり動けないので自宅でエア自転車こぎを</t>
    </r>
    <r>
      <rPr>
        <sz val="12"/>
        <color rgb="FF545454"/>
        <rFont val="Arial"/>
        <family val="2"/>
      </rPr>
      <t>20</t>
    </r>
    <r>
      <rPr>
        <sz val="12"/>
        <color rgb="FF545454"/>
        <rFont val="ＭＳ Ｐゴシック"/>
        <family val="3"/>
        <charset val="128"/>
      </rPr>
      <t>分くらい昨日から続けています！ちなみに私はこれを使います。食事は減らすの辛いので食べた分をリセットしたいので</t>
    </r>
    <r>
      <rPr>
        <sz val="12"/>
        <color rgb="FF545454"/>
        <rFont val="Arial"/>
        <family val="2"/>
      </rPr>
      <t>w</t>
    </r>
    <r>
      <rPr>
        <sz val="12"/>
        <color rgb="FF545454"/>
        <rFont val="ＭＳ Ｐゴシック"/>
        <family val="3"/>
        <charset val="128"/>
      </rPr>
      <t>　苦笑スポーツトレーナーとして言わせていただくと。。。信じるものは救われます　笑みなさんも一緒に頑張りましょう！</t>
    </r>
    <phoneticPr fontId="5"/>
  </si>
  <si>
    <t>http://shigeru.tokyo/wp/2015/04/22/%E4%BB%8A%E6%97%A5%E3%81%8B%E3%82%89%E3%83%80%E3%82%A4%E3%82%A8%E3%83%83%E3%83%88%E5%A7%8B%E3%82%81%E3%81%BE%E3%81%99%EF%BC%81/</t>
  </si>
  <si>
    <r>
      <t>良い姿勢ダイエット始めます</t>
    </r>
    <r>
      <rPr>
        <sz val="12"/>
        <color rgb="FF545454"/>
        <rFont val="Arial"/>
        <family val="2"/>
      </rPr>
      <t xml:space="preserve">   </t>
    </r>
    <r>
      <rPr>
        <sz val="12"/>
        <color rgb="FF545454"/>
        <rFont val="ＭＳ Ｐゴシック"/>
        <family val="3"/>
        <charset val="128"/>
      </rPr>
      <t>まいど、杉浦</t>
    </r>
    <r>
      <rPr>
        <sz val="12"/>
        <color rgb="FF545454"/>
        <rFont val="Arial"/>
        <family val="2"/>
      </rPr>
      <t>(@takasugiura)</t>
    </r>
    <r>
      <rPr>
        <sz val="12"/>
        <color rgb="FF545454"/>
        <rFont val="ＭＳ Ｐゴシック"/>
        <family val="3"/>
        <charset val="128"/>
      </rPr>
      <t>です。</t>
    </r>
    <r>
      <rPr>
        <sz val="12"/>
        <color rgb="FF545454"/>
        <rFont val="Arial"/>
        <family val="2"/>
      </rPr>
      <t>DSC00150</t>
    </r>
    <r>
      <rPr>
        <sz val="12"/>
        <color rgb="FF545454"/>
        <rFont val="ＭＳ Ｐゴシック"/>
        <family val="3"/>
        <charset val="128"/>
      </rPr>
      <t>最近姿勢を意識しています。</t>
    </r>
    <r>
      <rPr>
        <sz val="12"/>
        <color rgb="FF545454"/>
        <rFont val="Arial"/>
        <family val="2"/>
      </rPr>
      <t xml:space="preserve"> </t>
    </r>
    <r>
      <rPr>
        <sz val="12"/>
        <color rgb="FF545454"/>
        <rFont val="ＭＳ Ｐゴシック"/>
        <family val="3"/>
        <charset val="128"/>
      </rPr>
      <t>背筋をピンと伸ばした姿勢をキープすることで、体幹が強化されるみたいです。体幹とは、カラダを支える軸となる筋肉群のことを言います。この体幹が強化され、安定することで、軸のブレない、姿勢の良いカラダになるんです。体幹の筋肉というのは遅筋線維で構成されていて、遅筋のエネルギー源は主に脂肪。ということは、この遅筋を鍛える、使うことで脂肪燃焼に効果があるということなんです。スロージョギングで使う筋肉と同じなんです。</t>
    </r>
    <r>
      <rPr>
        <sz val="12"/>
        <color rgb="FF545454"/>
        <rFont val="Arial"/>
        <family val="2"/>
      </rPr>
      <t xml:space="preserve"> </t>
    </r>
    <r>
      <rPr>
        <sz val="12"/>
        <color rgb="FF545454"/>
        <rFont val="ＭＳ Ｐゴシック"/>
        <family val="3"/>
        <charset val="128"/>
      </rPr>
      <t>日常的に正しい姿勢を意識するだけで、脂肪が燃焼するなんて素敵じゃないですか？最近はスポーツ選手とかも体幹のトレーニング注目してますよね。サッカーの長友選手とか有名です。本も出されてますし。もちろん体幹の筋トレをすればより効率的に脂肪燃焼が促されるとは思いますが、やっぱり筋トレは面倒、億劫になることがあります。なので、姿勢を意識するんです。</t>
    </r>
    <r>
      <rPr>
        <sz val="12"/>
        <color rgb="FF545454"/>
        <rFont val="Arial"/>
        <family val="2"/>
      </rPr>
      <t xml:space="preserve"> </t>
    </r>
    <r>
      <rPr>
        <sz val="12"/>
        <color rgb="FF545454"/>
        <rFont val="ＭＳ Ｐゴシック"/>
        <family val="3"/>
        <charset val="128"/>
      </rPr>
      <t>意識的に、良い姿勢をキープするだけで体幹が鍛えられるからです。頭から糸で引っ張られているイメージが大事みたいです。良い姿勢で座るのもそうですが、歩く時も胸を張って、良い姿勢で歩くことで体幹を鍛えることができます。体幹トレだけでなく疲労感も低減されます。</t>
    </r>
    <r>
      <rPr>
        <sz val="12"/>
        <color rgb="FF545454"/>
        <rFont val="Arial"/>
        <family val="2"/>
      </rPr>
      <t xml:space="preserve"> </t>
    </r>
    <r>
      <rPr>
        <sz val="12"/>
        <color rgb="FF545454"/>
        <rFont val="ＭＳ Ｐゴシック"/>
        <family val="3"/>
        <charset val="128"/>
      </rPr>
      <t>多分、全身の筋肉を効率的に使えるからなのかなと。疲労感が減ると、もっと歩きたくなります。</t>
    </r>
    <r>
      <rPr>
        <sz val="12"/>
        <color rgb="FF545454"/>
        <rFont val="Arial"/>
        <family val="2"/>
      </rPr>
      <t xml:space="preserve"> </t>
    </r>
    <r>
      <rPr>
        <sz val="12"/>
        <color rgb="FF545454"/>
        <rFont val="ＭＳ Ｐゴシック"/>
        <family val="3"/>
        <charset val="128"/>
      </rPr>
      <t>一定のペースを保って腕を大きく振りながらのウォークングは気持ちの良いものです。ダイエットにもいいですが、美しい姿勢は何より格好良いですよね。カラダのスタイルにも影響してきそうですし。ということで、良い姿勢ダイエット続けようと思います。</t>
    </r>
    <phoneticPr fontId="5"/>
  </si>
  <si>
    <t>http://sustainaproject.com/shisei-diet/</t>
  </si>
  <si>
    <r>
      <t>太り過ぎて辛いからダイエット始めます</t>
    </r>
    <r>
      <rPr>
        <sz val="12"/>
        <color rgb="FF545454"/>
        <rFont val="Arial"/>
        <family val="2"/>
      </rPr>
      <t xml:space="preserve">  </t>
    </r>
    <r>
      <rPr>
        <sz val="12"/>
        <color rgb="FF545454"/>
        <rFont val="ＭＳ Ｐゴシック"/>
        <family val="3"/>
        <charset val="128"/>
      </rPr>
      <t>日時：</t>
    </r>
    <r>
      <rPr>
        <sz val="12"/>
        <color rgb="FF545454"/>
        <rFont val="Arial"/>
        <family val="2"/>
      </rPr>
      <t xml:space="preserve"> 2015/05/23 10:41</t>
    </r>
    <r>
      <rPr>
        <sz val="12"/>
        <color rgb="FF545454"/>
        <rFont val="ＭＳ Ｐゴシック"/>
        <family val="3"/>
        <charset val="128"/>
      </rPr>
      <t>　</t>
    </r>
    <r>
      <rPr>
        <sz val="12"/>
        <color rgb="FF545454"/>
        <rFont val="Arial"/>
        <family val="2"/>
      </rPr>
      <t xml:space="preserve">(ocn) </t>
    </r>
    <r>
      <rPr>
        <sz val="12"/>
        <color rgb="FF545454"/>
        <rFont val="ＭＳ Ｐゴシック"/>
        <family val="3"/>
        <charset val="128"/>
      </rPr>
      <t>名前：</t>
    </r>
    <r>
      <rPr>
        <sz val="12"/>
        <color rgb="FF545454"/>
        <rFont val="Arial"/>
        <family val="2"/>
      </rPr>
      <t xml:space="preserve"> </t>
    </r>
    <r>
      <rPr>
        <sz val="12"/>
        <color rgb="FF545454"/>
        <rFont val="ＭＳ Ｐゴシック"/>
        <family val="3"/>
        <charset val="128"/>
      </rPr>
      <t>りん</t>
    </r>
    <r>
      <rPr>
        <sz val="12"/>
        <color rgb="FF545454"/>
        <rFont val="Arial"/>
        <family val="2"/>
      </rPr>
      <t xml:space="preserve"> </t>
    </r>
    <r>
      <rPr>
        <sz val="12"/>
        <color rgb="FF545454"/>
        <rFont val="ＭＳ Ｐゴシック"/>
        <family val="3"/>
        <charset val="128"/>
      </rPr>
      <t>はじめましてタイトル通り、太り過ぎて辛いからダイエットを始めたいと思ってます私は身長</t>
    </r>
    <r>
      <rPr>
        <sz val="12"/>
        <color rgb="FF545454"/>
        <rFont val="Arial"/>
        <family val="2"/>
      </rPr>
      <t>165</t>
    </r>
    <r>
      <rPr>
        <sz val="12"/>
        <color rgb="FF545454"/>
        <rFont val="ＭＳ Ｐゴシック"/>
        <family val="3"/>
        <charset val="128"/>
      </rPr>
      <t>で体重が</t>
    </r>
    <r>
      <rPr>
        <sz val="12"/>
        <color rgb="FF545454"/>
        <rFont val="Arial"/>
        <family val="2"/>
      </rPr>
      <t>69</t>
    </r>
    <r>
      <rPr>
        <sz val="12"/>
        <color rgb="FF545454"/>
        <rFont val="ＭＳ Ｐゴシック"/>
        <family val="3"/>
        <charset val="128"/>
      </rPr>
      <t>キロもあります</t>
    </r>
    <r>
      <rPr>
        <sz val="12"/>
        <color rgb="FF545454"/>
        <rFont val="Arial"/>
        <family val="2"/>
      </rPr>
      <t>…</t>
    </r>
    <r>
      <rPr>
        <sz val="12"/>
        <color rgb="FF545454"/>
        <rFont val="ＭＳ Ｐゴシック"/>
        <family val="3"/>
        <charset val="128"/>
      </rPr>
      <t>今年の正月は</t>
    </r>
    <r>
      <rPr>
        <sz val="12"/>
        <color rgb="FF545454"/>
        <rFont val="Arial"/>
        <family val="2"/>
      </rPr>
      <t>65</t>
    </r>
    <r>
      <rPr>
        <sz val="12"/>
        <color rgb="FF545454"/>
        <rFont val="ＭＳ Ｐゴシック"/>
        <family val="3"/>
        <charset val="128"/>
      </rPr>
      <t>キロだったのですが大学生になってみんなと食事に行ったりしだしてから４キロも増えました</t>
    </r>
    <r>
      <rPr>
        <sz val="12"/>
        <color rgb="FF545454"/>
        <rFont val="Arial"/>
        <family val="2"/>
      </rPr>
      <t>(</t>
    </r>
    <r>
      <rPr>
        <sz val="12"/>
        <color rgb="FF545454"/>
        <rFont val="ＭＳ Ｐゴシック"/>
        <family val="3"/>
        <charset val="128"/>
      </rPr>
      <t>つ</t>
    </r>
    <r>
      <rPr>
        <sz val="12"/>
        <color rgb="FF545454"/>
        <rFont val="Arial"/>
        <family val="2"/>
      </rPr>
      <t>ω</t>
    </r>
    <r>
      <rPr>
        <sz val="12"/>
        <color rgb="FF545454"/>
        <rFont val="ＭＳ Ｐゴシック"/>
        <family val="3"/>
        <charset val="128"/>
      </rPr>
      <t>・。</t>
    </r>
    <r>
      <rPr>
        <sz val="12"/>
        <color rgb="FF545454"/>
        <rFont val="Arial"/>
        <family val="2"/>
      </rPr>
      <t>`)</t>
    </r>
    <r>
      <rPr>
        <sz val="12"/>
        <color rgb="FF545454"/>
        <rFont val="ＭＳ Ｐゴシック"/>
        <family val="3"/>
        <charset val="128"/>
      </rPr>
      <t>ダイエットには食事管理と運動が一番なのは知ってます食事管理はなんとか頑張れそうなのですが</t>
    </r>
    <r>
      <rPr>
        <sz val="12"/>
        <color rgb="FF545454"/>
        <rFont val="Arial"/>
        <family val="2"/>
      </rPr>
      <t>…</t>
    </r>
    <r>
      <rPr>
        <sz val="12"/>
        <color rgb="FF545454"/>
        <rFont val="ＭＳ Ｐゴシック"/>
        <family val="3"/>
        <charset val="128"/>
      </rPr>
      <t>問題は運動講義を割と密に入れてしまってるので空いてる時間は夜だけですですが、夜は真っ暗で怖いし少し前に通り魔が発生してるので極力外に出たくないです</t>
    </r>
    <r>
      <rPr>
        <sz val="12"/>
        <color rgb="FF545454"/>
        <rFont val="Arial"/>
        <family val="2"/>
      </rPr>
      <t>…</t>
    </r>
    <r>
      <rPr>
        <sz val="12"/>
        <color rgb="FF545454"/>
        <rFont val="ＭＳ Ｐゴシック"/>
        <family val="3"/>
        <charset val="128"/>
      </rPr>
      <t>早朝にやろうとしても、眠たくてお昼からの講義がつらいです何か家の中でできるようなダイエットで、効果があったものはありませんか？</t>
    </r>
    <r>
      <rPr>
        <sz val="12"/>
        <color rgb="FF545454"/>
        <rFont val="Arial"/>
        <family val="2"/>
      </rPr>
      <t xml:space="preserve"> </t>
    </r>
    <phoneticPr fontId="5"/>
  </si>
  <si>
    <t>wailing.org/kenkou/</t>
  </si>
  <si>
    <r>
      <t>ダイエット始めますダイエット始めます最近お客様より</t>
    </r>
    <r>
      <rPr>
        <sz val="12"/>
        <color rgb="FF545454"/>
        <rFont val="Arial"/>
        <family val="2"/>
      </rPr>
      <t>MUSE</t>
    </r>
    <r>
      <rPr>
        <sz val="12"/>
        <color rgb="FF545454"/>
        <rFont val="ＭＳ Ｐゴシック"/>
        <family val="3"/>
        <charset val="128"/>
      </rPr>
      <t>に通い初めてよもぎ蒸しで３キロ痩せたよ。とか遠赤外線岩盤ドームで１０キロ近く痩せたとか。痩せた。痩せたと嬉しいお客様のお声をいただいている反面。ダイエットモードになれない自分。今日も自己嫌悪に陥るくらい食べてしまいました。（お店の紹介は後ほどブログに</t>
    </r>
    <r>
      <rPr>
        <sz val="12"/>
        <color rgb="FF545454"/>
        <rFont val="Arial"/>
        <family val="2"/>
      </rPr>
      <t>UP</t>
    </r>
    <r>
      <rPr>
        <sz val="12"/>
        <color rgb="FF545454"/>
        <rFont val="ＭＳ Ｐゴシック"/>
        <family val="3"/>
        <charset val="128"/>
      </rPr>
      <t>させていただきます。）そして寝てしまいました。（涙）ダイエットを頑張っているお客様の高い美意識に刺激を受けているはずなのに。そして</t>
    </r>
    <r>
      <rPr>
        <sz val="12"/>
        <color rgb="FF545454"/>
        <rFont val="Arial"/>
        <family val="2"/>
      </rPr>
      <t>MUSE</t>
    </r>
    <r>
      <rPr>
        <sz val="12"/>
        <color rgb="FF545454"/>
        <rFont val="ＭＳ Ｐゴシック"/>
        <family val="3"/>
        <charset val="128"/>
      </rPr>
      <t>のスタッフもどんどん痩せて綺麗になっているのに。体重は増えてはないもののちゃんと体重は落とせていない。（涙）せっかくよもぎ蒸しをしてもその後にラーメンを食べてしまったりカレーを食べてしまったり。そろそろ本気を出さなくては。明日から身体の大掃除とダイエットを始めようと思います。よもぎ蒸しでのダイエットは消費カロリーが　なんと！エアロビクス</t>
    </r>
    <r>
      <rPr>
        <sz val="12"/>
        <color rgb="FF545454"/>
        <rFont val="Arial"/>
        <family val="2"/>
      </rPr>
      <t>2</t>
    </r>
    <r>
      <rPr>
        <sz val="12"/>
        <color rgb="FF545454"/>
        <rFont val="ＭＳ Ｐゴシック"/>
        <family val="3"/>
        <charset val="128"/>
      </rPr>
      <t>時間半（約３時間）と同じ。</t>
    </r>
    <r>
      <rPr>
        <sz val="12"/>
        <color rgb="FF545454"/>
        <rFont val="Arial"/>
        <family val="2"/>
      </rPr>
      <t xml:space="preserve"> </t>
    </r>
    <r>
      <rPr>
        <sz val="12"/>
        <color rgb="FF545454"/>
        <rFont val="ＭＳ Ｐゴシック"/>
        <family val="3"/>
        <charset val="128"/>
      </rPr>
      <t>☆春に向けてこんな方におすすめですノースリーブは恥ずかしくて着れない肩まわりに肉が付いてきた仕事で一日中座りっぱなし運動不足・・・不規則で夜型生活ドカ喰いをしてしまう朝食を食べないケーキなど甘いものが好き「よもぎ蒸し」は、体を芯から温め基礎代謝を上げることができます。基礎代謝を上げることは　ダイエットの基本中の基本です。体内の中でも「腸」を温めると「痩せやすい体質」になります。腸が活発に動くようになると基礎代謝がアップします。リンパの流れが促進され　デトックス作用が高まり脂肪を蓄積しにくい体になるのです。座っているだけで基礎代謝が上がり　ラクして脂肪を燃焼していきます。よもぎ蒸しには、毒素を排出するデトックス作用があります。体内に　大量の酸素を取り込む性質があるため　脂肪燃焼効果により太りにくい体質にしてくれる効果が期待できるのです。また冷えを解消し婦人科疾患や美容にも効果が期待できます。座っているだけで　ダイエット・美容・健康と一度に得ることができます。よもぎ成分は　個人差はありますが</t>
    </r>
    <r>
      <rPr>
        <sz val="12"/>
        <color rgb="FF545454"/>
        <rFont val="Arial"/>
        <family val="2"/>
      </rPr>
      <t>7</t>
    </r>
    <r>
      <rPr>
        <sz val="12"/>
        <color rgb="FF545454"/>
        <rFont val="ＭＳ Ｐゴシック"/>
        <family val="3"/>
        <charset val="128"/>
      </rPr>
      <t>日～</t>
    </r>
    <r>
      <rPr>
        <sz val="12"/>
        <color rgb="FF545454"/>
        <rFont val="Arial"/>
        <family val="2"/>
      </rPr>
      <t>10</t>
    </r>
    <r>
      <rPr>
        <sz val="12"/>
        <color rgb="FF545454"/>
        <rFont val="ＭＳ Ｐゴシック"/>
        <family val="3"/>
        <charset val="128"/>
      </rPr>
      <t>日前後　体内に残ると言われています。ダイエットには、</t>
    </r>
    <r>
      <rPr>
        <sz val="12"/>
        <color rgb="FF545454"/>
        <rFont val="Arial"/>
        <family val="2"/>
      </rPr>
      <t>1</t>
    </r>
    <r>
      <rPr>
        <sz val="12"/>
        <color rgb="FF545454"/>
        <rFont val="ＭＳ Ｐゴシック"/>
        <family val="3"/>
        <charset val="128"/>
      </rPr>
      <t>週間に</t>
    </r>
    <r>
      <rPr>
        <sz val="12"/>
        <color rgb="FF545454"/>
        <rFont val="Arial"/>
        <family val="2"/>
      </rPr>
      <t>2</t>
    </r>
    <r>
      <rPr>
        <sz val="12"/>
        <color rgb="FF545454"/>
        <rFont val="ＭＳ Ｐゴシック"/>
        <family val="3"/>
        <charset val="128"/>
      </rPr>
      <t>回程度。冷え性・婦人科系・更年期の改善には、</t>
    </r>
    <r>
      <rPr>
        <sz val="12"/>
        <color rgb="FF545454"/>
        <rFont val="Arial"/>
        <family val="2"/>
      </rPr>
      <t>1</t>
    </r>
    <r>
      <rPr>
        <sz val="12"/>
        <color rgb="FF545454"/>
        <rFont val="ＭＳ Ｐゴシック"/>
        <family val="3"/>
        <charset val="128"/>
      </rPr>
      <t>週間に</t>
    </r>
    <r>
      <rPr>
        <sz val="12"/>
        <color rgb="FF545454"/>
        <rFont val="Arial"/>
        <family val="2"/>
      </rPr>
      <t>1</t>
    </r>
    <r>
      <rPr>
        <sz val="12"/>
        <color rgb="FF545454"/>
        <rFont val="ＭＳ Ｐゴシック"/>
        <family val="3"/>
        <charset val="128"/>
      </rPr>
      <t>回。効果・体質の改善が表れるまでは　回数を詰めることをおすすめします。</t>
    </r>
    <phoneticPr fontId="5"/>
  </si>
  <si>
    <t>http://ameblo.jp/muse111/theme2-10073018221.html</t>
  </si>
  <si>
    <r>
      <t>ここ最近体についた脂肪が気になってきました。去年買った服は入らず、ベルトも新しいものを買わなくていはいけない状態に</t>
    </r>
    <r>
      <rPr>
        <sz val="12"/>
        <color rgb="FF545454"/>
        <rFont val="Arial"/>
        <family val="2"/>
      </rPr>
      <t xml:space="preserve">… </t>
    </r>
    <r>
      <rPr>
        <sz val="12"/>
        <color rgb="FF545454"/>
        <rFont val="ＭＳ Ｐゴシック"/>
        <family val="3"/>
        <charset val="128"/>
      </rPr>
      <t>これは運動不足と食事が原因だと自分で分かっているので、ダイエットを決意しました。</t>
    </r>
    <r>
      <rPr>
        <sz val="12"/>
        <color rgb="FF545454"/>
        <rFont val="Arial"/>
        <family val="2"/>
      </rPr>
      <t xml:space="preserve"> </t>
    </r>
    <r>
      <rPr>
        <sz val="12"/>
        <color rgb="FF545454"/>
        <rFont val="ＭＳ Ｐゴシック"/>
        <family val="3"/>
        <charset val="128"/>
      </rPr>
      <t>やる内容としては・週三回、</t>
    </r>
    <r>
      <rPr>
        <sz val="12"/>
        <color rgb="FF545454"/>
        <rFont val="Arial"/>
        <family val="2"/>
      </rPr>
      <t>2</t>
    </r>
    <r>
      <rPr>
        <sz val="12"/>
        <color rgb="FF545454"/>
        <rFont val="ＭＳ Ｐゴシック"/>
        <family val="3"/>
        <charset val="128"/>
      </rPr>
      <t>時間ずつスポーツジムで体を動かす・夜は</t>
    </r>
    <r>
      <rPr>
        <sz val="12"/>
        <color rgb="FF545454"/>
        <rFont val="Arial"/>
        <family val="2"/>
      </rPr>
      <t>9</t>
    </r>
    <r>
      <rPr>
        <sz val="12"/>
        <color rgb="FF545454"/>
        <rFont val="ＭＳ Ｐゴシック"/>
        <family val="3"/>
        <charset val="128"/>
      </rPr>
      <t>時以降食べない・間食しない・ごはんは一杯まで。おかわりしない・大盛りにしない</t>
    </r>
    <r>
      <rPr>
        <sz val="12"/>
        <color rgb="FF545454"/>
        <rFont val="Arial"/>
        <family val="2"/>
      </rPr>
      <t xml:space="preserve"> </t>
    </r>
    <r>
      <rPr>
        <sz val="12"/>
        <color rgb="FF545454"/>
        <rFont val="ＭＳ Ｐゴシック"/>
        <family val="3"/>
        <charset val="128"/>
      </rPr>
      <t>このメニューでしばらく続けてみようと思います。当面の目標として去年の服が入るまで痩せることと設定しました。</t>
    </r>
    <r>
      <rPr>
        <sz val="12"/>
        <color rgb="FF545454"/>
        <rFont val="Arial"/>
        <family val="2"/>
      </rPr>
      <t xml:space="preserve"> </t>
    </r>
    <r>
      <rPr>
        <sz val="12"/>
        <color rgb="FF545454"/>
        <rFont val="ＭＳ Ｐゴシック"/>
        <family val="3"/>
        <charset val="128"/>
      </rPr>
      <t>スポーツジムの契約は半年なのでそれまで頑張ってみたいと思います。</t>
    </r>
    <phoneticPr fontId="5"/>
  </si>
  <si>
    <t>http://blog.shirai.la/tsuda/2014/12/17/%e3%83%80%e3%82%a4%e3%82%a8%e3%83%83%e3%83%88%e5%a7%8b%e3%82%81%e3%81%be%e3%81%99/</t>
  </si>
  <si>
    <r>
      <t>フルマラソンに挑戦しようと、ジョギングを始めてみたものの</t>
    </r>
    <r>
      <rPr>
        <sz val="12"/>
        <color rgb="FF545454"/>
        <rFont val="Arial"/>
        <family val="2"/>
      </rPr>
      <t xml:space="preserve"> </t>
    </r>
    <r>
      <rPr>
        <sz val="12"/>
        <color rgb="FF545454"/>
        <rFont val="ＭＳ Ｐゴシック"/>
        <family val="3"/>
        <charset val="128"/>
      </rPr>
      <t>これまでの運動不足がたたって</t>
    </r>
    <r>
      <rPr>
        <sz val="12"/>
        <color rgb="FF545454"/>
        <rFont val="Arial"/>
        <family val="2"/>
      </rPr>
      <t xml:space="preserve"> </t>
    </r>
    <r>
      <rPr>
        <sz val="12"/>
        <color rgb="FF545454"/>
        <rFont val="ＭＳ Ｐゴシック"/>
        <family val="3"/>
        <charset val="128"/>
      </rPr>
      <t>なかなか思うように距離を伸ばせません。以前月に</t>
    </r>
    <r>
      <rPr>
        <sz val="12"/>
        <color rgb="FF545454"/>
        <rFont val="Arial"/>
        <family val="2"/>
      </rPr>
      <t>200km</t>
    </r>
    <r>
      <rPr>
        <sz val="12"/>
        <color rgb="FF545454"/>
        <rFont val="ＭＳ Ｐゴシック"/>
        <family val="3"/>
        <charset val="128"/>
      </rPr>
      <t>程走っていた頃に比べて</t>
    </r>
    <r>
      <rPr>
        <sz val="12"/>
        <color rgb="FF545454"/>
        <rFont val="Arial"/>
        <family val="2"/>
      </rPr>
      <t>10kg</t>
    </r>
    <r>
      <rPr>
        <sz val="12"/>
        <color rgb="FF545454"/>
        <rFont val="ＭＳ Ｐゴシック"/>
        <family val="3"/>
        <charset val="128"/>
      </rPr>
      <t>以上太ってしまったので仕方ないのですが</t>
    </r>
    <r>
      <rPr>
        <sz val="12"/>
        <color rgb="FF545454"/>
        <rFont val="Arial"/>
        <family val="2"/>
      </rPr>
      <t xml:space="preserve"> </t>
    </r>
    <r>
      <rPr>
        <sz val="12"/>
        <color rgb="FF545454"/>
        <rFont val="ＭＳ Ｐゴシック"/>
        <family val="3"/>
        <charset val="128"/>
      </rPr>
      <t>そんな訳で補強のためのトレーニングに加えて</t>
    </r>
    <r>
      <rPr>
        <sz val="12"/>
        <color rgb="FF545454"/>
        <rFont val="Arial"/>
        <family val="2"/>
      </rPr>
      <t xml:space="preserve"> </t>
    </r>
    <r>
      <rPr>
        <sz val="12"/>
        <color rgb="FF545454"/>
        <rFont val="ＭＳ Ｐゴシック"/>
        <family val="3"/>
        <charset val="128"/>
      </rPr>
      <t>ダイエットを始めます。こんなひまわりが咲く頃には引き締まった身体に戻りたい！</t>
    </r>
    <phoneticPr fontId="5"/>
  </si>
  <si>
    <t>waku-waku-net.at.webry.info</t>
  </si>
  <si>
    <r>
      <t>本気ダイエット始めます！まずは１ヵ月、エステのお茶を飲んでみました！こんにちは！とんこです。秋も深まり、どんどん大きくなっていっているわたしです。最近お友達からのスナック菓子やケーキなどのおすそ分けがとても多くて、毎日のように高カロリーなものを摂取しています。。。太って当然ですよね。先日モニターでいただいたメタボ予防にいいらしい大豆のレシチンは旦那さんに取られましたし！何ダイエットをしようかしら・・・。と思っているところ、多数当選でお世話になっているモニプラさんにて、初めての長期モニターが当選しました！なんと３か月分の長期間。しかもダイエットに効果的なお茶なんですって！なんてタイミング！嬉しすぎます～！！よければ応援クリックお願いします！お手数おかけします</t>
    </r>
    <r>
      <rPr>
        <sz val="12"/>
        <color rgb="FF545454"/>
        <rFont val="Arial"/>
        <family val="2"/>
      </rPr>
      <t>(*_ _)</t>
    </r>
    <r>
      <rPr>
        <sz val="12"/>
        <color rgb="FF545454"/>
        <rFont val="ＭＳ Ｐゴシック"/>
        <family val="3"/>
        <charset val="128"/>
      </rPr>
      <t>人にほんブログ村いただいたのはこちら。アーユルヴェーダ健康ボディ　エステのお茶</t>
    </r>
    <r>
      <rPr>
        <sz val="12"/>
        <color rgb="FF545454"/>
        <rFont val="Arial"/>
        <family val="2"/>
      </rPr>
      <t>P1060850.JPG</t>
    </r>
    <r>
      <rPr>
        <sz val="12"/>
        <color rgb="FF545454"/>
        <rFont val="ＭＳ Ｐゴシック"/>
        <family val="3"/>
        <charset val="128"/>
      </rPr>
      <t>ダイエットサポート茶「エステのお茶」ほうじ茶風味と抹茶風味の２種類あり、それぞれ２箱ずつの４箱が届きました！これが１ヵ月に１度、３ヶ月間にわたっていただけるんだそうです！ありがたい限りですね・・！ふたをあけるとシルバーのスティックがたくさん入っています。</t>
    </r>
    <r>
      <rPr>
        <sz val="12"/>
        <color rgb="FF545454"/>
        <rFont val="Arial"/>
        <family val="2"/>
      </rPr>
      <t>P1060851.JPG</t>
    </r>
    <r>
      <rPr>
        <sz val="12"/>
        <color rgb="FF545454"/>
        <rFont val="ＭＳ Ｐゴシック"/>
        <family val="3"/>
        <charset val="128"/>
      </rPr>
      <t>１包が１回分になっています。これを１日３回、食事と併せて飲むのがベストだそうです～！１箱に３０本入っていますので、この箱で１０日分ですね！このエステのお茶を開発・販売しているアーユルヴェーダ健康ボディさんは３つの観点から美を追求しているそうです。</t>
    </r>
    <phoneticPr fontId="5"/>
  </si>
  <si>
    <t>http://kenko-body.com/blogger/01.html</t>
  </si>
  <si>
    <r>
      <t>嫁がやせろやせろうるさい。確かに、昔に比べて太ったことは認める。それでも</t>
    </r>
    <r>
      <rPr>
        <sz val="12"/>
        <color rgb="FF545454"/>
        <rFont val="Arial"/>
        <family val="2"/>
      </rPr>
      <t>40</t>
    </r>
    <r>
      <rPr>
        <sz val="12"/>
        <color rgb="FF545454"/>
        <rFont val="ＭＳ Ｐゴシック"/>
        <family val="3"/>
        <charset val="128"/>
      </rPr>
      <t>歳で身長</t>
    </r>
    <r>
      <rPr>
        <sz val="12"/>
        <color rgb="FF545454"/>
        <rFont val="Arial"/>
        <family val="2"/>
      </rPr>
      <t>170</t>
    </r>
    <r>
      <rPr>
        <sz val="12"/>
        <color rgb="FF545454"/>
        <rFont val="ＭＳ Ｐゴシック"/>
        <family val="3"/>
        <charset val="128"/>
      </rPr>
      <t>センチの体重</t>
    </r>
    <r>
      <rPr>
        <sz val="12"/>
        <color rgb="FF545454"/>
        <rFont val="Arial"/>
        <family val="2"/>
      </rPr>
      <t>65</t>
    </r>
    <r>
      <rPr>
        <sz val="12"/>
        <color rgb="FF545454"/>
        <rFont val="ＭＳ Ｐゴシック"/>
        <family val="3"/>
        <charset val="128"/>
      </rPr>
      <t>キロ、普通じゃないっすか？学生時代は</t>
    </r>
    <r>
      <rPr>
        <sz val="12"/>
        <color rgb="FF545454"/>
        <rFont val="Arial"/>
        <family val="2"/>
      </rPr>
      <t>55</t>
    </r>
    <r>
      <rPr>
        <sz val="12"/>
        <color rgb="FF545454"/>
        <rFont val="ＭＳ Ｐゴシック"/>
        <family val="3"/>
        <charset val="128"/>
      </rPr>
      <t>キロくらいでした。運動してましたが、はっきり言ってガリの部類。年取ってようやく人並みに追いついた、と思いたいところであるが、おなか出てきた感はごまかせない。</t>
    </r>
    <r>
      <rPr>
        <sz val="12"/>
        <color rgb="FF545454"/>
        <rFont val="Arial"/>
        <family val="2"/>
      </rPr>
      <t xml:space="preserve"> </t>
    </r>
    <r>
      <rPr>
        <sz val="12"/>
        <color rgb="FF545454"/>
        <rFont val="ＭＳ Ｐゴシック"/>
        <family val="3"/>
        <charset val="128"/>
      </rPr>
      <t>ウエストだって昔は</t>
    </r>
    <r>
      <rPr>
        <sz val="12"/>
        <color rgb="FF545454"/>
        <rFont val="Arial"/>
        <family val="2"/>
      </rPr>
      <t>76</t>
    </r>
    <r>
      <rPr>
        <sz val="12"/>
        <color rgb="FF545454"/>
        <rFont val="ＭＳ Ｐゴシック"/>
        <family val="3"/>
        <charset val="128"/>
      </rPr>
      <t>とかで、ジーンズもなんか似合わない感じだったが、今は当然昔のは入らない。ご飯食べる時はボタンを外すのがデフォテレビでメタボ特集を見るたびに自分は関係ないと目をそむけて見たが、そろそろ潮時か。恐る恐るウエストを測ってみる。</t>
    </r>
    <r>
      <rPr>
        <sz val="12"/>
        <color rgb="FF545454"/>
        <rFont val="Arial"/>
        <family val="2"/>
      </rPr>
      <t>85</t>
    </r>
    <r>
      <rPr>
        <sz val="12"/>
        <color rgb="FF545454"/>
        <rFont val="ＭＳ Ｐゴシック"/>
        <family val="3"/>
        <charset val="128"/>
      </rPr>
      <t>以上がメタボとか、ちょっと診断厳しすぎない？ギリギリ超えてそうだけど･･･</t>
    </r>
    <r>
      <rPr>
        <sz val="12"/>
        <color rgb="FF545454"/>
        <rFont val="Arial"/>
        <family val="2"/>
      </rPr>
      <t xml:space="preserve">  </t>
    </r>
    <r>
      <rPr>
        <sz val="12"/>
        <color rgb="FF545454"/>
        <rFont val="ＭＳ Ｐゴシック"/>
        <family val="3"/>
        <charset val="128"/>
      </rPr>
      <t>えーーっと・・・</t>
    </r>
    <r>
      <rPr>
        <sz val="12"/>
        <color rgb="FF545454"/>
        <rFont val="Arial"/>
        <family val="2"/>
      </rPr>
      <t>92</t>
    </r>
    <r>
      <rPr>
        <sz val="12"/>
        <color rgb="FF545454"/>
        <rFont val="ＭＳ Ｐゴシック"/>
        <family val="3"/>
        <charset val="128"/>
      </rPr>
      <t>センチ・・・？</t>
    </r>
    <r>
      <rPr>
        <sz val="12"/>
        <color rgb="FF545454"/>
        <rFont val="Arial"/>
        <family val="2"/>
      </rPr>
      <t xml:space="preserve">  </t>
    </r>
    <r>
      <rPr>
        <sz val="12"/>
        <color rgb="FF545454"/>
        <rFont val="ＭＳ Ｐゴシック"/>
        <family val="3"/>
        <charset val="128"/>
      </rPr>
      <t>ちょっとこのメジャー壊れてない？インチとかで測ってない？</t>
    </r>
    <r>
      <rPr>
        <sz val="12"/>
        <color rgb="FF545454"/>
        <rFont val="Arial"/>
        <family val="2"/>
      </rPr>
      <t xml:space="preserve">  </t>
    </r>
    <r>
      <rPr>
        <sz val="12"/>
        <color rgb="FF545454"/>
        <rFont val="ＭＳ Ｐゴシック"/>
        <family val="3"/>
        <charset val="128"/>
      </rPr>
      <t>はい。ごまかすのもそろそろ無理そうなのでダイエット始めます。</t>
    </r>
    <r>
      <rPr>
        <sz val="12"/>
        <color rgb="FF545454"/>
        <rFont val="Arial"/>
        <family val="2"/>
      </rPr>
      <t xml:space="preserve"> </t>
    </r>
    <r>
      <rPr>
        <sz val="12"/>
        <color rgb="FF545454"/>
        <rFont val="ＭＳ Ｐゴシック"/>
        <family val="3"/>
        <charset val="128"/>
      </rPr>
      <t>でも、食事制限はしたくないです。すぐにリバウンドしそうだし。運動で筋肉つけて基礎代謝上げてやりたいですが長時間やるのは無理です。昔から筋トレするとすぐ風邪引きます。白血球が壊れた筋肉の修復に使われるので、抵抗力が弱くなるからだそうです。なので気が向いたときだけ運動してやせるのがいいです。できればムキムキになって嫁を見返したいです。</t>
    </r>
    <r>
      <rPr>
        <sz val="12"/>
        <color rgb="FF545454"/>
        <rFont val="Arial"/>
        <family val="2"/>
      </rPr>
      <t xml:space="preserve"> </t>
    </r>
    <r>
      <rPr>
        <sz val="12"/>
        <color rgb="FF545454"/>
        <rFont val="ＭＳ Ｐゴシック"/>
        <family val="3"/>
        <charset val="128"/>
      </rPr>
      <t>こんな都合のいいダイエット法方なんてあるんでしょうか？と思って調べたところ、田畑式</t>
    </r>
    <r>
      <rPr>
        <sz val="12"/>
        <color rgb="FF545454"/>
        <rFont val="Arial"/>
        <family val="2"/>
      </rPr>
      <t>4</t>
    </r>
    <r>
      <rPr>
        <sz val="12"/>
        <color rgb="FF545454"/>
        <rFont val="ＭＳ Ｐゴシック"/>
        <family val="3"/>
        <charset val="128"/>
      </rPr>
      <t>分間トレーニングなんてのがありました。まとめサイト</t>
    </r>
    <r>
      <rPr>
        <sz val="12"/>
        <color rgb="FF545454"/>
        <rFont val="Arial"/>
        <family val="2"/>
      </rPr>
      <t xml:space="preserve"> </t>
    </r>
    <r>
      <rPr>
        <sz val="12"/>
        <color rgb="FF545454"/>
        <rFont val="ＭＳ Ｐゴシック"/>
        <family val="3"/>
        <charset val="128"/>
      </rPr>
      <t>コレを見ると</t>
    </r>
    <r>
      <rPr>
        <sz val="12"/>
        <color rgb="FF545454"/>
        <rFont val="Arial"/>
        <family val="2"/>
      </rPr>
      <t>4</t>
    </r>
    <r>
      <rPr>
        <sz val="12"/>
        <color rgb="FF545454"/>
        <rFont val="ＭＳ Ｐゴシック"/>
        <family val="3"/>
        <charset val="128"/>
      </rPr>
      <t>分のトレーニングを週</t>
    </r>
    <r>
      <rPr>
        <sz val="12"/>
        <color rgb="FF545454"/>
        <rFont val="Arial"/>
        <family val="2"/>
      </rPr>
      <t>3</t>
    </r>
    <r>
      <rPr>
        <sz val="12"/>
        <color rgb="FF545454"/>
        <rFont val="ＭＳ Ｐゴシック"/>
        <family val="3"/>
        <charset val="128"/>
      </rPr>
      <t>日くらいやればいいらしい</t>
    </r>
    <r>
      <rPr>
        <sz val="12"/>
        <color rgb="FF545454"/>
        <rFont val="Arial"/>
        <family val="2"/>
      </rPr>
      <t xml:space="preserve"> </t>
    </r>
    <r>
      <rPr>
        <sz val="12"/>
        <color rgb="FF545454"/>
        <rFont val="ＭＳ Ｐゴシック"/>
        <family val="3"/>
        <charset val="128"/>
      </rPr>
      <t>そんなに甘い話はないだろうと思いながらも、甘い話には乗っかります。試しにやってみたいと思います。騙されてもお金かかんないし、害はないだろうし。</t>
    </r>
    <r>
      <rPr>
        <sz val="12"/>
        <color rgb="FF545454"/>
        <rFont val="Arial"/>
        <family val="2"/>
      </rPr>
      <t xml:space="preserve"> </t>
    </r>
    <r>
      <rPr>
        <sz val="12"/>
        <color rgb="FF545454"/>
        <rFont val="ＭＳ Ｐゴシック"/>
        <family val="3"/>
        <charset val="128"/>
      </rPr>
      <t>で、多分やっても三日坊主で終わりそうなんで、終わらないように</t>
    </r>
    <r>
      <rPr>
        <sz val="12"/>
        <color rgb="FF545454"/>
        <rFont val="Arial"/>
        <family val="2"/>
      </rPr>
      <t>4</t>
    </r>
    <r>
      <rPr>
        <sz val="12"/>
        <color rgb="FF545454"/>
        <rFont val="ＭＳ Ｐゴシック"/>
        <family val="3"/>
        <charset val="128"/>
      </rPr>
      <t>分トレーニング専用の</t>
    </r>
    <r>
      <rPr>
        <sz val="12"/>
        <color rgb="FF545454"/>
        <rFont val="Arial"/>
        <family val="2"/>
      </rPr>
      <t>Android</t>
    </r>
    <r>
      <rPr>
        <sz val="12"/>
        <color rgb="FF545454"/>
        <rFont val="ＭＳ Ｐゴシック"/>
        <family val="3"/>
        <charset val="128"/>
      </rPr>
      <t>アプリも作ってみます。自分の好きな</t>
    </r>
    <r>
      <rPr>
        <sz val="12"/>
        <color rgb="FF545454"/>
        <rFont val="Arial"/>
        <family val="2"/>
      </rPr>
      <t>BGM</t>
    </r>
    <r>
      <rPr>
        <sz val="12"/>
        <color rgb="FF545454"/>
        <rFont val="ＭＳ Ｐゴシック"/>
        <family val="3"/>
        <charset val="128"/>
      </rPr>
      <t>を流しながらやったり、トレーニングした日を記録できたりした方が少しはやりがいがあるはず。</t>
    </r>
    <r>
      <rPr>
        <sz val="12"/>
        <color rgb="FF545454"/>
        <rFont val="Arial"/>
        <family val="2"/>
      </rPr>
      <t xml:space="preserve"> </t>
    </r>
    <r>
      <rPr>
        <sz val="12"/>
        <color rgb="FF545454"/>
        <rFont val="ＭＳ Ｐゴシック"/>
        <family val="3"/>
        <charset val="128"/>
      </rPr>
      <t>はたしてアプリが出来上がるのが先か、それともダイエットを諦めるのが先か！</t>
    </r>
    <r>
      <rPr>
        <sz val="12"/>
        <color rgb="FF545454"/>
        <rFont val="Arial"/>
        <family val="2"/>
      </rPr>
      <t xml:space="preserve"> </t>
    </r>
    <r>
      <rPr>
        <sz val="12"/>
        <color rgb="FF545454"/>
        <rFont val="ＭＳ Ｐゴシック"/>
        <family val="3"/>
        <charset val="128"/>
      </rPr>
      <t>自分の腹の</t>
    </r>
    <r>
      <rPr>
        <sz val="12"/>
        <color rgb="FF545454"/>
        <rFont val="Arial"/>
        <family val="2"/>
      </rPr>
      <t>Before</t>
    </r>
    <r>
      <rPr>
        <sz val="12"/>
        <color rgb="FF545454"/>
        <rFont val="ＭＳ Ｐゴシック"/>
        <family val="3"/>
        <charset val="128"/>
      </rPr>
      <t>の写真は撮ったので、</t>
    </r>
    <r>
      <rPr>
        <sz val="12"/>
        <color rgb="FF545454"/>
        <rFont val="Arial"/>
        <family val="2"/>
      </rPr>
      <t>After</t>
    </r>
    <r>
      <rPr>
        <sz val="12"/>
        <color rgb="FF545454"/>
        <rFont val="ＭＳ Ｐゴシック"/>
        <family val="3"/>
        <charset val="128"/>
      </rPr>
      <t>の写真を比較のために上げられる日が来るか</t>
    </r>
    <r>
      <rPr>
        <sz val="12"/>
        <color rgb="FF545454"/>
        <rFont val="Arial"/>
        <family val="2"/>
      </rPr>
      <t xml:space="preserve"> </t>
    </r>
    <r>
      <rPr>
        <sz val="12"/>
        <color rgb="FF545454"/>
        <rFont val="ＭＳ Ｐゴシック"/>
        <family val="3"/>
        <charset val="128"/>
      </rPr>
      <t>とりあえず今日はめんどくさいから、ダイエットは明日から！</t>
    </r>
    <phoneticPr fontId="5"/>
  </si>
  <si>
    <t>http://harufath.com/4min/</t>
  </si>
  <si>
    <r>
      <t>みなさんこんばんは！このたびブロマガを開設してみました。続く気がしないです。えー、開設した理由としましては、ダイエット配信を始めようと思ったからです。唐突に始まり、毎回何をしてもたいして続かない私の放送ですが、今回は半年目標ってことで、頑張ってみようかな。と！放送は、毎日はちょっと無理なんですけど</t>
    </r>
    <r>
      <rPr>
        <sz val="12"/>
        <color rgb="FF545454"/>
        <rFont val="Arial"/>
        <family val="2"/>
      </rPr>
      <t>…</t>
    </r>
    <r>
      <rPr>
        <sz val="12"/>
        <color rgb="FF545454"/>
        <rFont val="ＭＳ Ｐゴシック"/>
        <family val="3"/>
        <charset val="128"/>
      </rPr>
      <t>週に</t>
    </r>
    <r>
      <rPr>
        <sz val="12"/>
        <color rgb="FF545454"/>
        <rFont val="Arial"/>
        <family val="2"/>
      </rPr>
      <t>1</t>
    </r>
    <r>
      <rPr>
        <sz val="12"/>
        <color rgb="FF545454"/>
        <rFont val="ＭＳ Ｐゴシック"/>
        <family val="3"/>
        <charset val="128"/>
      </rPr>
      <t>回とか、適当にやっていこうかな、と。放送では、</t>
    </r>
    <r>
      <rPr>
        <sz val="12"/>
        <color rgb="FF545454"/>
        <rFont val="Arial"/>
        <family val="2"/>
      </rPr>
      <t>Wiifit</t>
    </r>
    <r>
      <rPr>
        <sz val="12"/>
        <color rgb="FF545454"/>
        <rFont val="ＭＳ Ｐゴシック"/>
        <family val="3"/>
        <charset val="128"/>
      </rPr>
      <t>を使って体重の測定とからだ測定を。それだけだと時間が余ると思うので、運動してるぞ！ってのを見せたり、体重以外の計測をしてみたり。とりあえず、今日の放送で測定した今の私のスペック。身長：</t>
    </r>
    <r>
      <rPr>
        <sz val="12"/>
        <color rgb="FF545454"/>
        <rFont val="Arial"/>
        <family val="2"/>
      </rPr>
      <t>146cm</t>
    </r>
    <r>
      <rPr>
        <sz val="12"/>
        <color rgb="FF545454"/>
        <rFont val="ＭＳ Ｐゴシック"/>
        <family val="3"/>
        <charset val="128"/>
      </rPr>
      <t>体重：</t>
    </r>
    <r>
      <rPr>
        <sz val="12"/>
        <color rgb="FF545454"/>
        <rFont val="Arial"/>
        <family val="2"/>
      </rPr>
      <t>47.0kg(BMI 22.05)</t>
    </r>
    <r>
      <rPr>
        <sz val="12"/>
        <color rgb="FF545454"/>
        <rFont val="ＭＳ Ｐゴシック"/>
        <family val="3"/>
        <charset val="128"/>
      </rPr>
      <t>二の腕：</t>
    </r>
    <r>
      <rPr>
        <sz val="12"/>
        <color rgb="FF545454"/>
        <rFont val="Arial"/>
        <family val="2"/>
      </rPr>
      <t>24cm</t>
    </r>
    <r>
      <rPr>
        <sz val="12"/>
        <color rgb="FF545454"/>
        <rFont val="ＭＳ Ｐゴシック"/>
        <family val="3"/>
        <charset val="128"/>
      </rPr>
      <t>太もも：</t>
    </r>
    <r>
      <rPr>
        <sz val="12"/>
        <color rgb="FF545454"/>
        <rFont val="Arial"/>
        <family val="2"/>
      </rPr>
      <t>50cm</t>
    </r>
    <r>
      <rPr>
        <sz val="12"/>
        <color rgb="FF545454"/>
        <rFont val="ＭＳ Ｐゴシック"/>
        <family val="3"/>
        <charset val="128"/>
      </rPr>
      <t>ふくらはぎ：</t>
    </r>
    <r>
      <rPr>
        <sz val="12"/>
        <color rgb="FF545454"/>
        <rFont val="Arial"/>
        <family val="2"/>
      </rPr>
      <t>38cm</t>
    </r>
    <r>
      <rPr>
        <sz val="12"/>
        <color rgb="FF545454"/>
        <rFont val="ＭＳ Ｐゴシック"/>
        <family val="3"/>
        <charset val="128"/>
      </rPr>
      <t>二の腕、太もも、ふくらはぎは測る場所によって全然変わってしまうのでまぁ、おおよその値ということで</t>
    </r>
    <r>
      <rPr>
        <sz val="12"/>
        <color rgb="FF545454"/>
        <rFont val="Arial"/>
        <family val="2"/>
      </rPr>
      <t>…</t>
    </r>
    <r>
      <rPr>
        <sz val="12"/>
        <color rgb="FF545454"/>
        <rFont val="ＭＳ Ｐゴシック"/>
        <family val="3"/>
        <charset val="128"/>
      </rPr>
      <t>。</t>
    </r>
    <r>
      <rPr>
        <sz val="12"/>
        <color rgb="FF545454"/>
        <rFont val="Arial"/>
        <family val="2"/>
      </rPr>
      <t>(</t>
    </r>
    <r>
      <rPr>
        <sz val="12"/>
        <color rgb="FF545454"/>
        <rFont val="ＭＳ Ｐゴシック"/>
        <family val="3"/>
        <charset val="128"/>
      </rPr>
      <t>一応、どこら辺を測ればいいのかは</t>
    </r>
    <r>
      <rPr>
        <sz val="12"/>
        <color rgb="FF545454"/>
        <rFont val="Arial"/>
        <family val="2"/>
      </rPr>
      <t>gg</t>
    </r>
    <r>
      <rPr>
        <sz val="12"/>
        <color rgb="FF545454"/>
        <rFont val="ＭＳ Ｐゴシック"/>
        <family val="3"/>
        <charset val="128"/>
      </rPr>
      <t>ったよ</t>
    </r>
    <r>
      <rPr>
        <sz val="12"/>
        <color rgb="FF545454"/>
        <rFont val="Arial"/>
        <family val="2"/>
      </rPr>
      <t>)</t>
    </r>
    <r>
      <rPr>
        <sz val="12"/>
        <color rgb="FF545454"/>
        <rFont val="ＭＳ Ｐゴシック"/>
        <family val="3"/>
        <charset val="128"/>
      </rPr>
      <t>今回の目標は、体重を減らすよりも細く見える</t>
    </r>
    <r>
      <rPr>
        <sz val="12"/>
        <color rgb="FF545454"/>
        <rFont val="Arial"/>
        <family val="2"/>
      </rPr>
      <t>(</t>
    </r>
    <r>
      <rPr>
        <sz val="12"/>
        <color rgb="FF545454"/>
        <rFont val="ＭＳ Ｐゴシック"/>
        <family val="3"/>
        <charset val="128"/>
      </rPr>
      <t>特に脚</t>
    </r>
    <r>
      <rPr>
        <sz val="12"/>
        <color rgb="FF545454"/>
        <rFont val="Arial"/>
        <family val="2"/>
      </rPr>
      <t>)</t>
    </r>
    <r>
      <rPr>
        <sz val="12"/>
        <color rgb="FF545454"/>
        <rFont val="ＭＳ Ｐゴシック"/>
        <family val="3"/>
        <charset val="128"/>
      </rPr>
      <t>ようにすることです。ちなみに二の腕、太もも、ふくらはぎの女性の平均は二の腕：</t>
    </r>
    <r>
      <rPr>
        <sz val="12"/>
        <color rgb="FF545454"/>
        <rFont val="Arial"/>
        <family val="2"/>
      </rPr>
      <t>24cm</t>
    </r>
    <r>
      <rPr>
        <sz val="12"/>
        <color rgb="FF545454"/>
        <rFont val="ＭＳ Ｐゴシック"/>
        <family val="3"/>
        <charset val="128"/>
      </rPr>
      <t>太もも：</t>
    </r>
    <r>
      <rPr>
        <sz val="12"/>
        <color rgb="FF545454"/>
        <rFont val="Arial"/>
        <family val="2"/>
      </rPr>
      <t>45</t>
    </r>
    <r>
      <rPr>
        <sz val="12"/>
        <color rgb="FF545454"/>
        <rFont val="ＭＳ Ｐゴシック"/>
        <family val="3"/>
        <charset val="128"/>
      </rPr>
      <t>～</t>
    </r>
    <r>
      <rPr>
        <sz val="12"/>
        <color rgb="FF545454"/>
        <rFont val="Arial"/>
        <family val="2"/>
      </rPr>
      <t>50cm</t>
    </r>
    <r>
      <rPr>
        <sz val="12"/>
        <color rgb="FF545454"/>
        <rFont val="ＭＳ Ｐゴシック"/>
        <family val="3"/>
        <charset val="128"/>
      </rPr>
      <t>ふくらはぎ：</t>
    </r>
    <r>
      <rPr>
        <sz val="12"/>
        <color rgb="FF545454"/>
        <rFont val="Arial"/>
        <family val="2"/>
      </rPr>
      <t>28</t>
    </r>
    <r>
      <rPr>
        <sz val="12"/>
        <color rgb="FF545454"/>
        <rFont val="ＭＳ Ｐゴシック"/>
        <family val="3"/>
        <charset val="128"/>
      </rPr>
      <t>～</t>
    </r>
    <r>
      <rPr>
        <sz val="12"/>
        <color rgb="FF545454"/>
        <rFont val="Arial"/>
        <family val="2"/>
      </rPr>
      <t>33</t>
    </r>
    <r>
      <rPr>
        <sz val="12"/>
        <color rgb="FF545454"/>
        <rFont val="ＭＳ Ｐゴシック"/>
        <family val="3"/>
        <charset val="128"/>
      </rPr>
      <t>ｃｍ　くらいらしいです。あぁ</t>
    </r>
    <r>
      <rPr>
        <sz val="12"/>
        <color rgb="FF545454"/>
        <rFont val="Arial"/>
        <family val="2"/>
      </rPr>
      <t>…</t>
    </r>
    <r>
      <rPr>
        <sz val="12"/>
        <color rgb="FF545454"/>
        <rFont val="ＭＳ Ｐゴシック"/>
        <family val="3"/>
        <charset val="128"/>
      </rPr>
      <t>やっぱりふくらはぎがダントツでやばい</t>
    </r>
    <r>
      <rPr>
        <sz val="12"/>
        <color rgb="FF545454"/>
        <rFont val="Arial"/>
        <family val="2"/>
      </rPr>
      <t>…_(:3</t>
    </r>
    <r>
      <rPr>
        <sz val="12"/>
        <color rgb="FF545454"/>
        <rFont val="ＭＳ Ｐゴシック"/>
        <family val="3"/>
        <charset val="128"/>
      </rPr>
      <t>」∠</t>
    </r>
    <r>
      <rPr>
        <sz val="12"/>
        <color rgb="FF545454"/>
        <rFont val="Arial"/>
        <family val="2"/>
      </rPr>
      <t xml:space="preserve">)_ </t>
    </r>
    <r>
      <rPr>
        <sz val="12"/>
        <color rgb="FF545454"/>
        <rFont val="ＭＳ Ｐゴシック"/>
        <family val="3"/>
        <charset val="128"/>
      </rPr>
      <t>なんでここだけ太いんでしょうね。他は平均くらいなのにな</t>
    </r>
    <r>
      <rPr>
        <sz val="12"/>
        <color rgb="FF545454"/>
        <rFont val="Arial"/>
        <family val="2"/>
      </rPr>
      <t>…</t>
    </r>
    <r>
      <rPr>
        <sz val="12"/>
        <color rgb="FF545454"/>
        <rFont val="ＭＳ Ｐゴシック"/>
        <family val="3"/>
        <charset val="128"/>
      </rPr>
      <t>。前は体脂肪を減らす目的でやってたんですが、ダイエットしてる間は全然減らなくて、辞めたら減ったりとかもうやる気を減らすだけだったので、今回はみません←たぶん今は体脂肪率は</t>
    </r>
    <r>
      <rPr>
        <sz val="12"/>
        <color rgb="FF545454"/>
        <rFont val="Arial"/>
        <family val="2"/>
      </rPr>
      <t>31</t>
    </r>
    <r>
      <rPr>
        <sz val="12"/>
        <color rgb="FF545454"/>
        <rFont val="ＭＳ Ｐゴシック"/>
        <family val="3"/>
        <charset val="128"/>
      </rPr>
      <t>％くらいかな</t>
    </r>
    <r>
      <rPr>
        <sz val="12"/>
        <color rgb="FF545454"/>
        <rFont val="Arial"/>
        <family val="2"/>
      </rPr>
      <t>…</t>
    </r>
    <r>
      <rPr>
        <sz val="12"/>
        <color rgb="FF545454"/>
        <rFont val="ＭＳ Ｐゴシック"/>
        <family val="3"/>
        <charset val="128"/>
      </rPr>
      <t>筋トレしなきゃ</t>
    </r>
    <r>
      <rPr>
        <sz val="12"/>
        <color rgb="FF545454"/>
        <rFont val="Arial"/>
        <family val="2"/>
      </rPr>
      <t>…</t>
    </r>
    <r>
      <rPr>
        <sz val="12"/>
        <color rgb="FF545454"/>
        <rFont val="ＭＳ Ｐゴシック"/>
        <family val="3"/>
        <charset val="128"/>
      </rPr>
      <t>放送は不定期になりますが、やってたら遊びに来てくれたら嬉しいです。あ、ゲーム放送とかもね！！ｗそれでは、この辺で！ここまで読んで頂き、ありがとうございましたー！</t>
    </r>
    <r>
      <rPr>
        <sz val="12"/>
        <color rgb="FF545454"/>
        <rFont val="Arial"/>
        <family val="2"/>
      </rPr>
      <t xml:space="preserve"> </t>
    </r>
    <phoneticPr fontId="5"/>
  </si>
  <si>
    <t>http://ch.nicovideo.jp/nico_miyu</t>
    <phoneticPr fontId="5"/>
  </si>
  <si>
    <r>
      <t>気がつけばベスト体重から</t>
    </r>
    <r>
      <rPr>
        <sz val="12"/>
        <color rgb="FF545454"/>
        <rFont val="Arial"/>
        <family val="2"/>
      </rPr>
      <t>6</t>
    </r>
    <r>
      <rPr>
        <sz val="12"/>
        <color rgb="FF545454"/>
        <rFont val="ＭＳ Ｐゴシック"/>
        <family val="3"/>
        <charset val="128"/>
      </rPr>
      <t>キロ増のこの体。</t>
    </r>
    <r>
      <rPr>
        <sz val="12"/>
        <color rgb="FF545454"/>
        <rFont val="Arial"/>
        <family val="2"/>
      </rPr>
      <t xml:space="preserve"> </t>
    </r>
    <r>
      <rPr>
        <sz val="12"/>
        <color rgb="FF545454"/>
        <rFont val="ＭＳ Ｐゴシック"/>
        <family val="3"/>
        <charset val="128"/>
      </rPr>
      <t>いつもの夏より暑く感じて当然だ。</t>
    </r>
    <r>
      <rPr>
        <sz val="12"/>
        <color rgb="FF545454"/>
        <rFont val="Arial"/>
        <family val="2"/>
      </rPr>
      <t xml:space="preserve"> 20140721-222738-80858113.jpg</t>
    </r>
    <r>
      <rPr>
        <sz val="12"/>
        <color rgb="FF545454"/>
        <rFont val="ＭＳ Ｐゴシック"/>
        <family val="3"/>
        <charset val="128"/>
      </rPr>
      <t>「ファンとの距離、わずか</t>
    </r>
    <r>
      <rPr>
        <sz val="12"/>
        <color rgb="FF545454"/>
        <rFont val="Arial"/>
        <family val="2"/>
      </rPr>
      <t>10cm</t>
    </r>
    <r>
      <rPr>
        <sz val="12"/>
        <color rgb="FF545454"/>
        <rFont val="ＭＳ Ｐゴシック"/>
        <family val="3"/>
        <charset val="128"/>
      </rPr>
      <t>」</t>
    </r>
    <r>
      <rPr>
        <sz val="12"/>
        <color rgb="FF545454"/>
        <rFont val="Arial"/>
        <family val="2"/>
      </rPr>
      <t xml:space="preserve"> </t>
    </r>
    <r>
      <rPr>
        <sz val="12"/>
        <color rgb="FF545454"/>
        <rFont val="ＭＳ Ｐゴシック"/>
        <family val="3"/>
        <charset val="128"/>
      </rPr>
      <t>もちろんこの責任はラメ本人にあるはずはなく、私たち夫婦にあるわけで。ここ数年、父の闘病生活、娘を出産、そして子育てと、生活が一変したとはいえ、それは言い訳にすぎず、夫婦共々猛反省中、そして対策実行中でございます。</t>
    </r>
    <r>
      <rPr>
        <sz val="12"/>
        <color rgb="FF545454"/>
        <rFont val="Arial"/>
        <family val="2"/>
      </rPr>
      <t xml:space="preserve"> </t>
    </r>
    <r>
      <rPr>
        <sz val="12"/>
        <color rgb="FF545454"/>
        <rFont val="ＭＳ Ｐゴシック"/>
        <family val="3"/>
        <charset val="128"/>
      </rPr>
      <t>長生きしてほしいもんね、ダイエット、頑張ろうね、ヒラメ！</t>
    </r>
    <r>
      <rPr>
        <sz val="12"/>
        <color rgb="FF545454"/>
        <rFont val="Arial"/>
        <family val="2"/>
      </rPr>
      <t xml:space="preserve"> </t>
    </r>
    <r>
      <rPr>
        <sz val="12"/>
        <color rgb="FF545454"/>
        <rFont val="ＭＳ Ｐゴシック"/>
        <family val="3"/>
        <charset val="128"/>
      </rPr>
      <t>でも抱っこするときを除いて、さほど体型の変化を感じることはなかったんだけどな。</t>
    </r>
    <r>
      <rPr>
        <sz val="12"/>
        <color rgb="FF545454"/>
        <rFont val="Arial"/>
        <family val="2"/>
      </rPr>
      <t xml:space="preserve"> </t>
    </r>
    <r>
      <rPr>
        <sz val="12"/>
        <color rgb="FF545454"/>
        <rFont val="ＭＳ Ｐゴシック"/>
        <family val="3"/>
        <charset val="128"/>
      </rPr>
      <t>ふと目をやると、そこにはムチムチとした艶かしい後ろ姿が！！</t>
    </r>
    <r>
      <rPr>
        <sz val="12"/>
        <color rgb="FF545454"/>
        <rFont val="Arial"/>
        <family val="2"/>
      </rPr>
      <t xml:space="preserve"> 20140721-223048-81048461.jpg</t>
    </r>
    <r>
      <rPr>
        <sz val="12"/>
        <color rgb="FF545454"/>
        <rFont val="ＭＳ Ｐゴシック"/>
        <family val="3"/>
        <charset val="128"/>
      </rPr>
      <t>「リビングにイノシシが！？」これはまさしく</t>
    </r>
    <r>
      <rPr>
        <sz val="12"/>
        <color rgb="FF545454"/>
        <rFont val="Arial"/>
        <family val="2"/>
      </rPr>
      <t>20kg</t>
    </r>
    <r>
      <rPr>
        <sz val="12"/>
        <color rgb="FF545454"/>
        <rFont val="ＭＳ Ｐゴシック"/>
        <family val="3"/>
        <charset val="128"/>
      </rPr>
      <t>の御身に間違いございませぬ。</t>
    </r>
    <r>
      <rPr>
        <sz val="12"/>
        <color rgb="FF545454"/>
        <rFont val="Arial"/>
        <family val="2"/>
      </rPr>
      <t xml:space="preserve"> </t>
    </r>
    <r>
      <rPr>
        <sz val="12"/>
        <color rgb="FF545454"/>
        <rFont val="ＭＳ Ｐゴシック"/>
        <family val="3"/>
        <charset val="128"/>
      </rPr>
      <t>ダイエット、本気でがんばりまーす！</t>
    </r>
    <r>
      <rPr>
        <sz val="12"/>
        <color rgb="FF545454"/>
        <rFont val="Arial"/>
        <family val="2"/>
      </rPr>
      <t xml:space="preserve"> </t>
    </r>
    <phoneticPr fontId="5"/>
  </si>
  <si>
    <r>
      <t>ジョギングダイエット始めます。痩せるかどうか、随時報告！</t>
    </r>
    <r>
      <rPr>
        <sz val="12"/>
        <color rgb="FF545454"/>
        <rFont val="Arial"/>
        <family val="2"/>
      </rPr>
      <t xml:space="preserve"> ?  2015/02/11     </t>
    </r>
    <r>
      <rPr>
        <sz val="12"/>
        <color rgb="FF545454"/>
        <rFont val="ＭＳ Ｐゴシック"/>
        <family val="3"/>
        <charset val="128"/>
      </rPr>
      <t>昨日、体重を測ったら</t>
    </r>
    <r>
      <rPr>
        <sz val="12"/>
        <color rgb="FF545454"/>
        <rFont val="Arial"/>
        <family val="2"/>
      </rPr>
      <t>68.2kg</t>
    </r>
    <r>
      <rPr>
        <sz val="12"/>
        <color rgb="FF545454"/>
        <rFont val="ＭＳ Ｐゴシック"/>
        <family val="3"/>
        <charset val="128"/>
      </rPr>
      <t>ありました・・・</t>
    </r>
    <r>
      <rPr>
        <sz val="12"/>
        <color rgb="FF545454"/>
        <rFont val="Arial"/>
        <family val="2"/>
      </rPr>
      <t>DSC_0113</t>
    </r>
    <r>
      <rPr>
        <sz val="12"/>
        <color rgb="FF545454"/>
        <rFont val="ＭＳ Ｐゴシック"/>
        <family val="3"/>
        <charset val="128"/>
      </rPr>
      <t>私は、身長</t>
    </r>
    <r>
      <rPr>
        <sz val="12"/>
        <color rgb="FF545454"/>
        <rFont val="Arial"/>
        <family val="2"/>
      </rPr>
      <t>168cm</t>
    </r>
    <r>
      <rPr>
        <sz val="12"/>
        <color rgb="FF545454"/>
        <rFont val="ＭＳ Ｐゴシック"/>
        <family val="3"/>
        <charset val="128"/>
      </rPr>
      <t>です</t>
    </r>
    <r>
      <rPr>
        <sz val="12"/>
        <color rgb="FF545454"/>
        <rFont val="Arial"/>
        <family val="2"/>
      </rPr>
      <t>(-_-;)</t>
    </r>
    <r>
      <rPr>
        <sz val="12"/>
        <color rgb="FF545454"/>
        <rFont val="ＭＳ Ｐゴシック"/>
        <family val="3"/>
        <charset val="128"/>
      </rPr>
      <t>ベストは</t>
    </r>
    <r>
      <rPr>
        <sz val="12"/>
        <color rgb="FF545454"/>
        <rFont val="Arial"/>
        <family val="2"/>
      </rPr>
      <t>58kg</t>
    </r>
    <r>
      <rPr>
        <sz val="12"/>
        <color rgb="FF545454"/>
        <rFont val="ＭＳ Ｐゴシック"/>
        <family val="3"/>
        <charset val="128"/>
      </rPr>
      <t>くらい。</t>
    </r>
    <r>
      <rPr>
        <sz val="12"/>
        <color rgb="FF545454"/>
        <rFont val="Arial"/>
        <family val="2"/>
      </rPr>
      <t>10kg</t>
    </r>
    <r>
      <rPr>
        <sz val="12"/>
        <color rgb="FF545454"/>
        <rFont val="ＭＳ Ｐゴシック"/>
        <family val="3"/>
        <charset val="128"/>
      </rPr>
      <t>オーバーです。ここらで、本気でダイエットを始める事にします。</t>
    </r>
    <r>
      <rPr>
        <sz val="12"/>
        <color rgb="FF545454"/>
        <rFont val="Arial"/>
        <family val="2"/>
      </rPr>
      <t xml:space="preserve"> </t>
    </r>
    <r>
      <rPr>
        <sz val="12"/>
        <color rgb="FF545454"/>
        <rFont val="ＭＳ Ｐゴシック"/>
        <family val="3"/>
        <charset val="128"/>
      </rPr>
      <t>今までも何回か行ったのですが、ジョギングダイエットが一番良いと思います。どんな感じでやるのか？を今日は宣言して、これから効果を報告していきます。</t>
    </r>
    <phoneticPr fontId="5"/>
  </si>
  <si>
    <t>http://takioworld.com/diet/121/</t>
  </si>
  <si>
    <r>
      <t>ダイエット始めます！！仕事やめてから激太りしたんですよ</t>
    </r>
    <r>
      <rPr>
        <sz val="12"/>
        <color rgb="FF545454"/>
        <rFont val="Arial"/>
        <family val="2"/>
      </rPr>
      <t>(´</t>
    </r>
    <r>
      <rPr>
        <sz val="12"/>
        <color rgb="FF545454"/>
        <rFont val="ＭＳ Ｐゴシック"/>
        <family val="3"/>
        <charset val="128"/>
      </rPr>
      <t>･</t>
    </r>
    <r>
      <rPr>
        <sz val="12"/>
        <color rgb="FF545454"/>
        <rFont val="Arial"/>
        <family val="2"/>
      </rPr>
      <t>ω</t>
    </r>
    <r>
      <rPr>
        <sz val="12"/>
        <color rgb="FF545454"/>
        <rFont val="ＭＳ Ｐゴシック"/>
        <family val="3"/>
        <charset val="128"/>
      </rPr>
      <t>･</t>
    </r>
    <r>
      <rPr>
        <sz val="12"/>
        <color rgb="FF545454"/>
        <rFont val="Arial"/>
        <family val="2"/>
      </rPr>
      <t>`)</t>
    </r>
    <r>
      <rPr>
        <sz val="12"/>
        <color rgb="FF545454"/>
        <rFont val="ＭＳ Ｐゴシック"/>
        <family val="3"/>
        <charset val="128"/>
      </rPr>
      <t>健康的にもそろそろ痩せないとやばいかな～と思いはじめたので、がんばろうかなと・・・。踏み台昇降とかいいかな～。</t>
    </r>
    <r>
      <rPr>
        <sz val="12"/>
        <color rgb="FF545454"/>
        <rFont val="Arial"/>
        <family val="2"/>
      </rPr>
      <t>1</t>
    </r>
    <r>
      <rPr>
        <sz val="12"/>
        <color rgb="FF545454"/>
        <rFont val="ＭＳ Ｐゴシック"/>
        <family val="3"/>
        <charset val="128"/>
      </rPr>
      <t>日、合計</t>
    </r>
    <r>
      <rPr>
        <sz val="12"/>
        <color rgb="FF545454"/>
        <rFont val="Arial"/>
        <family val="2"/>
      </rPr>
      <t>1</t>
    </r>
    <r>
      <rPr>
        <sz val="12"/>
        <color rgb="FF545454"/>
        <rFont val="ＭＳ Ｐゴシック"/>
        <family val="3"/>
        <charset val="128"/>
      </rPr>
      <t>時間くらい目標です。　今日はもう遅いので、筋トレ</t>
    </r>
    <r>
      <rPr>
        <sz val="12"/>
        <color rgb="FF545454"/>
        <rFont val="Arial"/>
        <family val="2"/>
      </rPr>
      <t>10</t>
    </r>
    <r>
      <rPr>
        <sz val="12"/>
        <color rgb="FF545454"/>
        <rFont val="ＭＳ Ｐゴシック"/>
        <family val="3"/>
        <charset val="128"/>
      </rPr>
      <t>回とくびれを作る運動だけ。</t>
    </r>
    <phoneticPr fontId="5"/>
  </si>
  <si>
    <t>http://ichigonoel0323.blog.fc2.com/blog-entry-21.html</t>
  </si>
  <si>
    <r>
      <t>タイミングダイエット始めます</t>
    </r>
    <r>
      <rPr>
        <sz val="12"/>
        <color rgb="FF545454"/>
        <rFont val="Arial"/>
        <family val="2"/>
      </rPr>
      <t xml:space="preserve">2015-01-27 15:02:49 | </t>
    </r>
    <r>
      <rPr>
        <sz val="12"/>
        <color rgb="FF545454"/>
        <rFont val="ＭＳ Ｐゴシック"/>
        <family val="3"/>
        <charset val="128"/>
      </rPr>
      <t>タイミングダイエット</t>
    </r>
    <r>
      <rPr>
        <sz val="12"/>
        <color rgb="FF545454"/>
        <rFont val="Arial"/>
        <family val="2"/>
      </rPr>
      <t xml:space="preserve">  2</t>
    </r>
    <r>
      <rPr>
        <sz val="12"/>
        <color rgb="FF545454"/>
        <rFont val="ＭＳ Ｐゴシック"/>
        <family val="3"/>
        <charset val="128"/>
      </rPr>
      <t>回の妊娠・出産で</t>
    </r>
    <r>
      <rPr>
        <sz val="12"/>
        <color rgb="FF545454"/>
        <rFont val="Arial"/>
        <family val="2"/>
      </rPr>
      <t>8</t>
    </r>
    <r>
      <rPr>
        <sz val="12"/>
        <color rgb="FF545454"/>
        <rFont val="ＭＳ Ｐゴシック"/>
        <family val="3"/>
        <charset val="128"/>
      </rPr>
      <t>キロ増量したアラサーです。</t>
    </r>
    <r>
      <rPr>
        <sz val="12"/>
        <color rgb="FF545454"/>
        <rFont val="Arial"/>
        <family val="2"/>
      </rPr>
      <t xml:space="preserve"> </t>
    </r>
    <r>
      <rPr>
        <sz val="12"/>
        <color rgb="FF545454"/>
        <rFont val="ＭＳ Ｐゴシック"/>
        <family val="3"/>
        <charset val="128"/>
      </rPr>
      <t>下の子が</t>
    </r>
    <r>
      <rPr>
        <sz val="12"/>
        <color rgb="FF545454"/>
        <rFont val="Arial"/>
        <family val="2"/>
      </rPr>
      <t>1</t>
    </r>
    <r>
      <rPr>
        <sz val="12"/>
        <color rgb="FF545454"/>
        <rFont val="ＭＳ Ｐゴシック"/>
        <family val="3"/>
        <charset val="128"/>
      </rPr>
      <t>歳になり、生理も再開したので、今月からタイミングダイエットを始めます！</t>
    </r>
    <r>
      <rPr>
        <sz val="12"/>
        <color rgb="FF545454"/>
        <rFont val="Arial"/>
        <family val="2"/>
      </rPr>
      <t xml:space="preserve"> </t>
    </r>
    <r>
      <rPr>
        <sz val="12"/>
        <color rgb="FF545454"/>
        <rFont val="ＭＳ Ｐゴシック"/>
        <family val="3"/>
        <charset val="128"/>
      </rPr>
      <t>目標は夏までに</t>
    </r>
    <r>
      <rPr>
        <sz val="12"/>
        <color rgb="FF545454"/>
        <rFont val="Arial"/>
        <family val="2"/>
      </rPr>
      <t>8</t>
    </r>
    <r>
      <rPr>
        <sz val="12"/>
        <color rgb="FF545454"/>
        <rFont val="ＭＳ Ｐゴシック"/>
        <family val="3"/>
        <charset val="128"/>
      </rPr>
      <t>キロ減</t>
    </r>
    <phoneticPr fontId="5"/>
  </si>
  <si>
    <t>http://blog.goo.ne.jp/happy-fruits222/e/9656243d3c087eb2bc13a1e09891832a</t>
  </si>
  <si>
    <t>本日よりゆるーく「パレオダイエット」に挑戦してみたいと思います！本来ライフスタイルとして長期的にやるダイエットみたいですが、、私は取りあえず2週間。花見太りをどうにか戻したいとの思いよりはじめます。 ★パレオダイエットとは ハリウッドセレブやアスリートに人気なこのダイエット、一体なんの事なのでしょう。 ”パレオ” とは Paleolithic(旧石器時代）の略で、農耕が発達した約8000年前までの時代、約250万年間を指した言葉だそうです。でなんとこのダイエットはその旧石器時代の食生活を再現しようというもの。簡単にまとめると人間の手により加工された食品ではなく自然界から手に入るものだけを極力調理せずそのままの形で食べることが、人間の身体に望ましいとの事。火は通してよいのでローフードな食生活とは異なります。カロリー計算はせず、食べたいだけ食べてよいし動物性脂肪に対する制限がない為、沢山食べたい男性には向いているかもしれないですね！栄養バランスは考えなくてはいけないので肉50% 野菜50%みたいなイメージがよさそうです。 以下が食べてはいけないものリストです。1. 豆類、穀類：農耕発達前の食生活なので、米、麦、豆、コーンなどは存在しません。体によいといわれている全粒粉、玄米や、じゃがいもだめなんですと。なぜだめかというと、どれもグルテン（レクチンの一種）を多く含む食品だからとの事、グルテンはなにがいけないのでしょう。?グルテンは人間の体を酸性にして骨粗鬆症、内蔵炎症の原因となる。?グルテンは内蔵に炎症反応をおこす。?グルテンは消化されにくいたんぱく質な為、消化器官中をほとんど完全な状態で移動し、腸内膜を分解し、様々な体調不全をひき起こす可能性がある。?炭水化物を多く含むためGI値を急激に上げ、脂肪が増えやすい。（詳細はTotal Workout式ルールのPart2をご覧下さい）2.砂糖、塩を含む調味料。3.バター以外の乳製品：食べるなら、牧草を食べて育った牛のものか、発行製品ヨーグルト、ケフィア、チーズなどにする事。4.添加物や加工品。5.アルコール、コーヒーなどの刺激物。6.加工されたオイル：マーガリン、大豆油、コーン油、キャノーラ油、サンフラワー油、ベニバナ油など。これらの油は様々な成人病の原因とされるオメガ６ファットを多く含んでいますただ、Total Workoutとは違って、果物、糖質の高い根菜、トマトなどはOK!ストイックに守るなら、以下も視野にいれなくてはいけないみたいです。?オーガニック食材のみを体にいれる。?牧草を食べた肉のみをたべる。?調味料がハーブとスパイスのみに。?生活習慣も原始人をまねて、「寝たい時に寝る」、「お腹が空いたら我慢せず食べる」 。これは健康体にはストレスは敵という理由より身体に我慢をさせてない施策らしいですが、、、現代人の我々食べたいものを食べれないのが一番のストレスのような、、。?また、運動も原始人に合わせるとよいそう。?走って狩猟を→ランニング?重い石を持ち上げる→ウェイト・リフティングま、これを全部守っていたらストレスたまるし、友達いなくなるわで大変なので私はあくまでもゆるーく守っていきたいと思います。よく考えたら考え方はちがえども高たんぱく、低糖に繋がる為、やせる原理はTotal Workout式で説明させていただいた内容と同じになりそうですね。プロテインも多くとるようになる為、エネルギーにみなぎるそうです。 ちなみに、実際体にとってポジティブな影響は多いようで、体重を落とすだけでなく、長期に渡って続けることでアレルギーが治った、健康診断で出る数値が正常になった、毎日快眠できる、 集中力が増した等、多数の実践者からポジティブな結果が報告されているそうです。 さて私はどこまで守ろうかな、、？様々なサイトで提案されている70~80%くらいの割合でパレオダイエットを行ってみたいと思います。長く続ける為には週２日のチートディという食べたいものを食べる日を作っちゃえ！との事。それは確実に取り入れます！いい♪ 私はゆる～い実践にしたいので独自のルールもいれて以下を守り抜きたいと思います。?小麦系炭水を抜く：もともとそんなに好きじゃないのでこれはいける！?お米すくなめ：一日お茶碗半分ぐらいまで、玄米よりに。?デザート、甘いものは週2回のチートディに。?飲み会はお酒も週2におさめたいので週2回のチートデーで。?肉系加工食品は食べない：もともとそんなにすきではないのでこれはできる！?調味料は健康を考えた上で使う！塩分全くなしはきつい！もともと薄味だし、ハーブもスパイスも好きなのでできない事はないけど塩分も少しはいいという事で！そうでないと外食できなくなっちゃいます。?あと大好きな豆類を無駄に食べないようにする。?油を使うならオリーブ・オイル、ピーナッツ・オイルやアーモンド・オイル等のナッツ・オイル、 もしくはグレープシード・オイルを使用。?おやつはナッツかドライフルーツ。こんな感じかな？これなら大好きな根菜、果物なども制限されるTotal Workout式より楽にできるかも！甘味料入りスイーツを食べるより果物を食べる方が気持ち的にいいな、、。何事も自分にあったスタイルが重要ですね。 ちなみに運動は、、パレオをやっている人が興味ありそうなヨガにきりかえてみます。パレオルールには反しているけどなんとなく違う事がやりたくてというのと、インナーマッスルの弱さに凹んだのでそこから鍛えてみたいかと。ジムは1ヶ月休会にしてみました。</t>
    <phoneticPr fontId="5"/>
  </si>
  <si>
    <t>http://hanana.hatenablog.jp/entry/2014/04/08/165438</t>
  </si>
  <si>
    <r>
      <t>本日よりプチシェイクにて集中ダイエット始めます！プチシェイク集中ダイエット</t>
    </r>
    <r>
      <rPr>
        <sz val="12"/>
        <color rgb="FF545454"/>
        <rFont val="Arial"/>
        <family val="2"/>
      </rPr>
      <t xml:space="preserve">2015/05/0215:25   0 0  </t>
    </r>
    <r>
      <rPr>
        <sz val="12"/>
        <color rgb="FF545454"/>
        <rFont val="ＭＳ Ｐゴシック"/>
        <family val="3"/>
        <charset val="128"/>
      </rPr>
      <t>こんにちは、にゃんでございます</t>
    </r>
    <r>
      <rPr>
        <sz val="12"/>
        <color rgb="FF545454"/>
        <rFont val="Arial"/>
        <family val="2"/>
      </rPr>
      <t>(^-^)v</t>
    </r>
    <r>
      <rPr>
        <sz val="12"/>
        <color rgb="FF545454"/>
        <rFont val="ＭＳ Ｐゴシック"/>
        <family val="3"/>
        <charset val="128"/>
      </rPr>
      <t>ブログをご覧頂き、ありがとうございます！あまりにもお得なセットだったので、久々にダイエットを集中してやろうと思って、結局オルビスさんのプチシェイク豪華セットを購入してしまいました！オルビス「プチシェイク」折角なので、４箱分で</t>
    </r>
    <r>
      <rPr>
        <sz val="12"/>
        <color rgb="FF545454"/>
        <rFont val="Arial"/>
        <family val="2"/>
      </rPr>
      <t>28</t>
    </r>
    <r>
      <rPr>
        <sz val="12"/>
        <color rgb="FF545454"/>
        <rFont val="ＭＳ Ｐゴシック"/>
        <family val="3"/>
        <charset val="128"/>
      </rPr>
      <t>日分、しっかりダイエットに取り組んでみたいと思います！本日より始めましたので、日々記録をつけていきますね</t>
    </r>
    <r>
      <rPr>
        <sz val="12"/>
        <color rgb="FF545454"/>
        <rFont val="Arial"/>
        <family val="2"/>
      </rPr>
      <t>v</t>
    </r>
    <r>
      <rPr>
        <sz val="12"/>
        <color rgb="FF545454"/>
        <rFont val="ＭＳ Ｐゴシック"/>
        <family val="3"/>
        <charset val="128"/>
      </rPr>
      <t>それにあたり、記録はオルビスさんのアプリ「レコリズム」を使っていきます！まずは新作「赤果肉メロン味」を試しましたので、続きよりレビューをどうぞ♪</t>
    </r>
    <phoneticPr fontId="5"/>
  </si>
  <si>
    <t>http://waterdoragon.blog.fc2.com/blog-category-72.html</t>
  </si>
  <si>
    <r>
      <t>本気のダイエット始めます</t>
    </r>
    <r>
      <rPr>
        <sz val="12"/>
        <color rgb="FF545454"/>
        <rFont val="Arial"/>
        <family val="2"/>
      </rPr>
      <t xml:space="preserve"> Posted by user. </t>
    </r>
    <r>
      <rPr>
        <sz val="12"/>
        <color rgb="FF545454"/>
        <rFont val="ＭＳ Ｐゴシック"/>
        <family val="3"/>
        <charset val="128"/>
      </rPr>
      <t>コメントは受け付けていません。</t>
    </r>
    <r>
      <rPr>
        <sz val="12"/>
        <color rgb="FF545454"/>
        <rFont val="Arial"/>
        <family val="2"/>
      </rPr>
      <t>.</t>
    </r>
    <r>
      <rPr>
        <sz val="12"/>
        <color rgb="FF545454"/>
        <rFont val="ＭＳ Ｐゴシック"/>
        <family val="3"/>
        <charset val="128"/>
      </rPr>
      <t>いつ会ってもダイエットしてるよね　と言われる私ですが、今回は本気です。だって、着る服着る服、きついんです。だから本気で頑張っています。今回は雑炊のダイエット。友人が始めていて、ランチで見たときに、</t>
    </r>
    <r>
      <rPr>
        <sz val="12"/>
        <color rgb="FF545454"/>
        <rFont val="Arial"/>
        <family val="2"/>
      </rPr>
      <t xml:space="preserve"> </t>
    </r>
    <r>
      <rPr>
        <sz val="12"/>
        <color rgb="FF545454"/>
        <rFont val="ＭＳ Ｐゴシック"/>
        <family val="3"/>
        <charset val="128"/>
      </rPr>
      <t>「これはお湯の中に米粒が浮いてるだけじゃん」と思わず言ってしまった代物。</t>
    </r>
    <r>
      <rPr>
        <sz val="12"/>
        <color rgb="FF545454"/>
        <rFont val="Arial"/>
        <family val="2"/>
      </rPr>
      <t xml:space="preserve"> </t>
    </r>
    <r>
      <rPr>
        <sz val="12"/>
        <color rgb="FF545454"/>
        <rFont val="ＭＳ Ｐゴシック"/>
        <family val="3"/>
        <charset val="128"/>
      </rPr>
      <t>一口食べさせてもらったら、結構味が濃くてびっくり。</t>
    </r>
    <r>
      <rPr>
        <sz val="12"/>
        <color rgb="FF545454"/>
        <rFont val="Arial"/>
        <family val="2"/>
      </rPr>
      <t xml:space="preserve"> </t>
    </r>
    <r>
      <rPr>
        <sz val="12"/>
        <color rgb="FF545454"/>
        <rFont val="ＭＳ Ｐゴシック"/>
        <family val="3"/>
        <charset val="128"/>
      </rPr>
      <t>味は間違いなくおいしい。でも本当に量が少ないのです。今回は初回割引を使って購入した雑炊ダイエット始めました。ただいま</t>
    </r>
    <r>
      <rPr>
        <sz val="12"/>
        <color rgb="FF545454"/>
        <rFont val="Arial"/>
        <family val="2"/>
      </rPr>
      <t>1</t>
    </r>
    <r>
      <rPr>
        <sz val="12"/>
        <color rgb="FF545454"/>
        <rFont val="ＭＳ Ｐゴシック"/>
        <family val="3"/>
        <charset val="128"/>
      </rPr>
      <t>週間が経ちましたが、なんと、</t>
    </r>
    <r>
      <rPr>
        <sz val="12"/>
        <color rgb="FF545454"/>
        <rFont val="Arial"/>
        <family val="2"/>
      </rPr>
      <t>1</t>
    </r>
    <r>
      <rPr>
        <sz val="12"/>
        <color rgb="FF545454"/>
        <rFont val="ＭＳ Ｐゴシック"/>
        <family val="3"/>
        <charset val="128"/>
      </rPr>
      <t>キロ、減りました。たった</t>
    </r>
    <r>
      <rPr>
        <sz val="12"/>
        <color rgb="FF545454"/>
        <rFont val="Arial"/>
        <family val="2"/>
      </rPr>
      <t>1</t>
    </r>
    <r>
      <rPr>
        <sz val="12"/>
        <color rgb="FF545454"/>
        <rFont val="ＭＳ Ｐゴシック"/>
        <family val="3"/>
        <charset val="128"/>
      </rPr>
      <t>週間で痩せたんです。嬉しかったです。でも、痩せた嬉しさ以上に、お腹がすいてすいて、非常に苦しいです。たぶん、あと</t>
    </r>
    <r>
      <rPr>
        <sz val="12"/>
        <color rgb="FF545454"/>
        <rFont val="Arial"/>
        <family val="2"/>
      </rPr>
      <t>1</t>
    </r>
    <r>
      <rPr>
        <sz val="12"/>
        <color rgb="FF545454"/>
        <rFont val="ＭＳ Ｐゴシック"/>
        <family val="3"/>
        <charset val="128"/>
      </rPr>
      <t>週間も続けられないと思います。</t>
    </r>
    <r>
      <rPr>
        <sz val="12"/>
        <color rgb="FF545454"/>
        <rFont val="Arial"/>
        <family val="2"/>
      </rPr>
      <t xml:space="preserve"> </t>
    </r>
    <r>
      <rPr>
        <sz val="12"/>
        <color rgb="FF545454"/>
        <rFont val="ＭＳ Ｐゴシック"/>
        <family val="3"/>
        <charset val="128"/>
      </rPr>
      <t>痩せるって、ホントに大変です。エステにも行ってみようかと思っています。</t>
    </r>
    <r>
      <rPr>
        <sz val="12"/>
        <color rgb="FF545454"/>
        <rFont val="Arial"/>
        <family val="2"/>
      </rPr>
      <t xml:space="preserve"> </t>
    </r>
    <r>
      <rPr>
        <sz val="12"/>
        <color rgb="FF545454"/>
        <rFont val="ＭＳ Ｐゴシック"/>
        <family val="3"/>
        <charset val="128"/>
      </rPr>
      <t>私は下半身に肉がつきやすいうえについた肉が落ちにくいという体質みたいなので（涙）、</t>
    </r>
    <r>
      <rPr>
        <sz val="12"/>
        <color rgb="FF545454"/>
        <rFont val="Arial"/>
        <family val="2"/>
      </rPr>
      <t xml:space="preserve"> </t>
    </r>
    <r>
      <rPr>
        <sz val="12"/>
        <color rgb="FF545454"/>
        <rFont val="ＭＳ Ｐゴシック"/>
        <family val="3"/>
        <charset val="128"/>
      </rPr>
      <t>行くとしたらやっぱり脚痩せエステかな。とはいえエステに行ったことがない私。どういったメニューがあるかなど知らないことが多いので、</t>
    </r>
    <r>
      <rPr>
        <sz val="12"/>
        <color rgb="FF545454"/>
        <rFont val="Arial"/>
        <family val="2"/>
      </rPr>
      <t xml:space="preserve"> </t>
    </r>
    <r>
      <rPr>
        <sz val="12"/>
        <color rgb="FF545454"/>
        <rFont val="ＭＳ Ｐゴシック"/>
        <family val="3"/>
        <charset val="128"/>
      </rPr>
      <t>色々情報収集中です。今日はエステ好きの友人に教えてもらったエステ情報のサイトを紹介します！こちらです⇒脚やせエステで下半身痩せ</t>
    </r>
    <r>
      <rPr>
        <sz val="12"/>
        <color rgb="FF545454"/>
        <rFont val="Arial"/>
        <family val="2"/>
      </rPr>
      <t>.com</t>
    </r>
    <r>
      <rPr>
        <sz val="12"/>
        <color rgb="FF545454"/>
        <rFont val="ＭＳ Ｐゴシック"/>
        <family val="3"/>
        <charset val="128"/>
      </rPr>
      <t>そういえば、過去にやったダイエットだと舞茸ダイエットもなかなか効果的でした。。</t>
    </r>
    <r>
      <rPr>
        <sz val="12"/>
        <color rgb="FF545454"/>
        <rFont val="Arial"/>
        <family val="2"/>
      </rPr>
      <t xml:space="preserve"> </t>
    </r>
    <r>
      <rPr>
        <sz val="12"/>
        <color rgb="FF545454"/>
        <rFont val="ＭＳ Ｐゴシック"/>
        <family val="3"/>
        <charset val="128"/>
      </rPr>
      <t>一日、一食の食事に舞茸を必ず食べる方法です。私は、きのこ類がとても好きなので、舞茸の他にも、エリンギやしめじなどもたくさん食事で摂れるように、工夫して料理するようにしました。</t>
    </r>
    <r>
      <rPr>
        <sz val="12"/>
        <color rgb="FF545454"/>
        <rFont val="Arial"/>
        <family val="2"/>
      </rPr>
      <t xml:space="preserve"> </t>
    </r>
    <r>
      <rPr>
        <sz val="12"/>
        <color rgb="FF545454"/>
        <rFont val="ＭＳ Ｐゴシック"/>
        <family val="3"/>
        <charset val="128"/>
      </rPr>
      <t>大好きな物を食べていたので、ダイエットをしてる感覚が全然なかったので、ストレスが溜まらなくダイエット出来ました。舞茸を食べすぎると下痢を起こしてしまうので、一日</t>
    </r>
    <r>
      <rPr>
        <sz val="12"/>
        <color rgb="FF545454"/>
        <rFont val="Arial"/>
        <family val="2"/>
      </rPr>
      <t>100g</t>
    </r>
    <r>
      <rPr>
        <sz val="12"/>
        <color rgb="FF545454"/>
        <rFont val="ＭＳ Ｐゴシック"/>
        <family val="3"/>
        <charset val="128"/>
      </rPr>
      <t>以内を摂るようにするとやっていましたが、</t>
    </r>
    <r>
      <rPr>
        <sz val="12"/>
        <color rgb="FF545454"/>
        <rFont val="Arial"/>
        <family val="2"/>
      </rPr>
      <t xml:space="preserve"> </t>
    </r>
    <r>
      <rPr>
        <sz val="12"/>
        <color rgb="FF545454"/>
        <rFont val="ＭＳ Ｐゴシック"/>
        <family val="3"/>
        <charset val="128"/>
      </rPr>
      <t>私は便秘薬にもお世話になる位、便秘性だったので食べたいだけ舞茸は食べています。</t>
    </r>
    <r>
      <rPr>
        <sz val="12"/>
        <color rgb="FF545454"/>
        <rFont val="Arial"/>
        <family val="2"/>
      </rPr>
      <t xml:space="preserve"> </t>
    </r>
    <r>
      <rPr>
        <sz val="12"/>
        <color rgb="FF545454"/>
        <rFont val="ＭＳ Ｐゴシック"/>
        <family val="3"/>
        <charset val="128"/>
      </rPr>
      <t>最初の一週目は、何の変化もなかったのですが、二週目位から便通がとても良くなりましたよ</t>
    </r>
    <phoneticPr fontId="5"/>
  </si>
  <si>
    <t>http://www.wsmoose.com/</t>
  </si>
  <si>
    <r>
      <t>ダイエット始めます！</t>
    </r>
    <r>
      <rPr>
        <sz val="12"/>
        <color rgb="FF545454"/>
        <rFont val="Arial"/>
        <family val="2"/>
      </rPr>
      <t xml:space="preserve"> </t>
    </r>
    <r>
      <rPr>
        <sz val="12"/>
        <color rgb="FF545454"/>
        <rFont val="ＭＳ Ｐゴシック"/>
        <family val="3"/>
        <charset val="128"/>
      </rPr>
      <t>豆乳ダイエット始めました</t>
    </r>
    <r>
      <rPr>
        <sz val="12"/>
        <color rgb="FF545454"/>
        <rFont val="Arial"/>
        <family val="2"/>
      </rPr>
      <t>?</t>
    </r>
    <r>
      <rPr>
        <sz val="12"/>
        <color rgb="FF545454"/>
        <rFont val="ＭＳ Ｐゴシック"/>
        <family val="3"/>
        <charset val="128"/>
      </rPr>
      <t>！</t>
    </r>
    <r>
      <rPr>
        <sz val="12"/>
        <color rgb="FF545454"/>
        <rFont val="Arial"/>
        <family val="2"/>
      </rPr>
      <t xml:space="preserve"> </t>
    </r>
    <r>
      <rPr>
        <sz val="12"/>
        <color rgb="FF545454"/>
        <rFont val="ＭＳ Ｐゴシック"/>
        <family val="3"/>
        <charset val="128"/>
      </rPr>
      <t>夏に向けて・・・</t>
    </r>
    <r>
      <rPr>
        <sz val="12"/>
        <color rgb="FF545454"/>
        <rFont val="Arial"/>
        <family val="2"/>
      </rPr>
      <t xml:space="preserve"> </t>
    </r>
    <r>
      <rPr>
        <sz val="12"/>
        <color rgb="FF545454"/>
        <rFont val="ＭＳ Ｐゴシック"/>
        <family val="3"/>
        <charset val="128"/>
      </rPr>
      <t>そろそろヤバイと思い・・・</t>
    </r>
    <r>
      <rPr>
        <sz val="12"/>
        <color rgb="FF545454"/>
        <rFont val="Arial"/>
        <family val="2"/>
      </rPr>
      <t>(</t>
    </r>
    <r>
      <rPr>
        <sz val="12"/>
        <color rgb="FF545454"/>
        <rFont val="ＭＳ Ｐゴシック"/>
        <family val="3"/>
        <charset val="128"/>
      </rPr>
      <t>笑</t>
    </r>
    <r>
      <rPr>
        <sz val="12"/>
        <color rgb="FF545454"/>
        <rFont val="Arial"/>
        <family val="2"/>
      </rPr>
      <t>)</t>
    </r>
    <r>
      <rPr>
        <sz val="12"/>
        <color rgb="FF545454"/>
        <rFont val="ＭＳ Ｐゴシック"/>
        <family val="3"/>
        <charset val="128"/>
      </rPr>
      <t>夜ご飯、豆乳に置き換えるだけなんだけど</t>
    </r>
    <r>
      <rPr>
        <sz val="12"/>
        <color rgb="FF545454"/>
        <rFont val="Arial"/>
        <family val="2"/>
      </rPr>
      <t xml:space="preserve"> </t>
    </r>
    <r>
      <rPr>
        <sz val="12"/>
        <color rgb="FF545454"/>
        <rFont val="ＭＳ Ｐゴシック"/>
        <family val="3"/>
        <charset val="128"/>
      </rPr>
      <t>ストレスは溜めたくないし、そんなにガッツリ体重</t>
    </r>
    <r>
      <rPr>
        <sz val="12"/>
        <color rgb="FF545454"/>
        <rFont val="Arial"/>
        <family val="2"/>
      </rPr>
      <t xml:space="preserve"> </t>
    </r>
    <r>
      <rPr>
        <sz val="12"/>
        <color rgb="FF545454"/>
        <rFont val="ＭＳ Ｐゴシック"/>
        <family val="3"/>
        <charset val="128"/>
      </rPr>
      <t>落としたいわけでもないので外食</t>
    </r>
    <r>
      <rPr>
        <sz val="12"/>
        <color rgb="FF545454"/>
        <rFont val="Arial"/>
        <family val="2"/>
      </rPr>
      <t>OK</t>
    </r>
    <r>
      <rPr>
        <sz val="12"/>
        <color rgb="FF545454"/>
        <rFont val="ＭＳ Ｐゴシック"/>
        <family val="3"/>
        <charset val="128"/>
      </rPr>
      <t>で、お家では豆乳にするよ</t>
    </r>
    <r>
      <rPr>
        <sz val="12"/>
        <color rgb="FF545454"/>
        <rFont val="Arial"/>
        <family val="2"/>
      </rPr>
      <t xml:space="preserve">( ´ </t>
    </r>
    <r>
      <rPr>
        <sz val="12"/>
        <color rgb="FF545454"/>
        <rFont val="ＭＳ Ｐゴシック"/>
        <family val="3"/>
        <charset val="128"/>
      </rPr>
      <t>▽</t>
    </r>
    <r>
      <rPr>
        <sz val="12"/>
        <color rgb="FF545454"/>
        <rFont val="Arial"/>
        <family val="2"/>
      </rPr>
      <t xml:space="preserve"> ` )</t>
    </r>
    <r>
      <rPr>
        <sz val="12"/>
        <color rgb="FF545454"/>
        <rFont val="ＭＳ Ｐゴシック"/>
        <family val="3"/>
        <charset val="128"/>
      </rPr>
      <t>ﾉもちろん間食も</t>
    </r>
    <r>
      <rPr>
        <sz val="12"/>
        <color rgb="FF545454"/>
        <rFont val="Arial"/>
        <family val="2"/>
      </rPr>
      <t>OK</t>
    </r>
    <r>
      <rPr>
        <sz val="12"/>
        <color rgb="FF545454"/>
        <rFont val="ＭＳ Ｐゴシック"/>
        <family val="3"/>
        <charset val="128"/>
      </rPr>
      <t>！笑まあ欲をいえば一番痩せてた時期に戻りたい</t>
    </r>
    <r>
      <rPr>
        <sz val="12"/>
        <color rgb="FF545454"/>
        <rFont val="Arial"/>
        <family val="2"/>
      </rPr>
      <t>(</t>
    </r>
    <r>
      <rPr>
        <sz val="12"/>
        <color rgb="FF545454"/>
        <rFont val="ＭＳ Ｐゴシック"/>
        <family val="3"/>
        <charset val="128"/>
      </rPr>
      <t>￣▽￣</t>
    </r>
    <r>
      <rPr>
        <sz val="12"/>
        <color rgb="FF545454"/>
        <rFont val="Arial"/>
        <family val="2"/>
      </rPr>
      <t>)</t>
    </r>
    <r>
      <rPr>
        <sz val="12"/>
        <color rgb="FF545454"/>
        <rFont val="ＭＳ Ｐゴシック"/>
        <family val="3"/>
        <charset val="128"/>
      </rPr>
      <t>笑</t>
    </r>
    <r>
      <rPr>
        <sz val="12"/>
        <color rgb="FF545454"/>
        <rFont val="Arial"/>
        <family val="2"/>
      </rPr>
      <t xml:space="preserve"> </t>
    </r>
    <r>
      <rPr>
        <sz val="12"/>
        <color rgb="FF545454"/>
        <rFont val="ＭＳ Ｐゴシック"/>
        <family val="3"/>
        <charset val="128"/>
      </rPr>
      <t>果たしてこれで痩せるのか</t>
    </r>
    <r>
      <rPr>
        <sz val="12"/>
        <color rgb="FF545454"/>
        <rFont val="Arial"/>
        <family val="2"/>
      </rPr>
      <t>?</t>
    </r>
    <r>
      <rPr>
        <sz val="12"/>
        <color rgb="FF545454"/>
        <rFont val="ＭＳ Ｐゴシック"/>
        <family val="3"/>
        <charset val="128"/>
      </rPr>
      <t>？？笑</t>
    </r>
    <phoneticPr fontId="5"/>
  </si>
  <si>
    <t>http://mmm2.n-da.jp/</t>
  </si>
  <si>
    <r>
      <t>おでんダイエット始めますっ！</t>
    </r>
    <r>
      <rPr>
        <sz val="12"/>
        <color rgb="FF545454"/>
        <rFont val="Arial"/>
        <family val="2"/>
      </rPr>
      <t>198</t>
    </r>
    <r>
      <rPr>
        <sz val="12"/>
        <color rgb="FF545454"/>
        <rFont val="ＭＳ Ｐゴシック"/>
        <family val="3"/>
        <charset val="128"/>
      </rPr>
      <t>円で低カロリーなセブンの「おでんパック」で痩せてやるぞ。スポンサーリンク</t>
    </r>
    <r>
      <rPr>
        <sz val="12"/>
        <color rgb="FF545454"/>
        <rFont val="Arial"/>
        <family val="2"/>
      </rPr>
      <t xml:space="preserve">  </t>
    </r>
    <r>
      <rPr>
        <sz val="12"/>
        <color rgb="FF545454"/>
        <rFont val="ＭＳ Ｐゴシック"/>
        <family val="3"/>
        <charset val="128"/>
      </rPr>
      <t>最近、メタボ気味の</t>
    </r>
    <r>
      <rPr>
        <sz val="12"/>
        <color rgb="FF545454"/>
        <rFont val="Arial"/>
        <family val="2"/>
      </rPr>
      <t>@</t>
    </r>
    <r>
      <rPr>
        <sz val="12"/>
        <color rgb="FF545454"/>
        <rFont val="ＭＳ Ｐゴシック"/>
        <family val="3"/>
        <charset val="128"/>
      </rPr>
      <t>まめタンクです。</t>
    </r>
    <r>
      <rPr>
        <sz val="12"/>
        <color rgb="FF545454"/>
        <rFont val="Arial"/>
        <family val="2"/>
      </rPr>
      <t xml:space="preserve"> </t>
    </r>
    <r>
      <rPr>
        <sz val="12"/>
        <color rgb="FF545454"/>
        <rFont val="ＭＳ Ｐゴシック"/>
        <family val="3"/>
        <charset val="128"/>
      </rPr>
      <t>夜中に甘い物を飲んだり食べたり、暴飲暴食を続けていると太ります。当たり前ですが、やはりモテ男子になるためにはスリムでいたいです。でも激しい運動したくない、という矛盾を含んでいるわけです。最近は、瀬戸さんの動画でもそうですが、セブンの「サラダチキン」によるダイエットが流行っているそうです。でもあれでしょ、鳥ササミの大きいやつなんでしょ？正直、美味しいとは思えません。やはり痩せる一番の近道は食事制限なわけです。で、色々とネットを見ていると、どうやらおでんが低カロリーでダイエットには良いらしいです。おでんはヘルシー、というのは昔から何となく聞いてました。僕はおでんが大好きなので、これはいいなーって思ったんですが、自宅で毎日おでんを煮込むのは大変ですし、コンビニのレジ横（超定番）のおでんは実はめっちゃ高い。たまご</t>
    </r>
    <r>
      <rPr>
        <sz val="12"/>
        <color rgb="FF545454"/>
        <rFont val="Arial"/>
        <family val="2"/>
      </rPr>
      <t>1</t>
    </r>
    <r>
      <rPr>
        <sz val="12"/>
        <color rgb="FF545454"/>
        <rFont val="ＭＳ Ｐゴシック"/>
        <family val="3"/>
        <charset val="128"/>
      </rPr>
      <t>個で</t>
    </r>
    <r>
      <rPr>
        <sz val="12"/>
        <color rgb="FF545454"/>
        <rFont val="Arial"/>
        <family val="2"/>
      </rPr>
      <t>80</t>
    </r>
    <r>
      <rPr>
        <sz val="12"/>
        <color rgb="FF545454"/>
        <rFont val="ＭＳ Ｐゴシック"/>
        <family val="3"/>
        <charset val="128"/>
      </rPr>
      <t>円くらいします。</t>
    </r>
    <r>
      <rPr>
        <sz val="12"/>
        <color rgb="FF545454"/>
        <rFont val="Arial"/>
        <family val="2"/>
      </rPr>
      <t>4</t>
    </r>
    <r>
      <rPr>
        <sz val="12"/>
        <color rgb="FF545454"/>
        <rFont val="ＭＳ Ｐゴシック"/>
        <family val="3"/>
        <charset val="128"/>
      </rPr>
      <t>つ買ったら、普通に「豚焼き肉弁当唐辛子マヨネーズ」のお弁当が買えます。で情報によると、セブンにはレジ横のおでんの他に、チルドのおでんも売っているそうです。●</t>
    </r>
    <r>
      <rPr>
        <sz val="12"/>
        <color rgb="FF545454"/>
        <rFont val="Arial"/>
        <family val="2"/>
      </rPr>
      <t>198</t>
    </r>
    <r>
      <rPr>
        <sz val="12"/>
        <color rgb="FF545454"/>
        <rFont val="ＭＳ Ｐゴシック"/>
        <family val="3"/>
        <charset val="128"/>
      </rPr>
      <t>円で</t>
    </r>
    <r>
      <rPr>
        <sz val="12"/>
        <color rgb="FF545454"/>
        <rFont val="Arial"/>
        <family val="2"/>
      </rPr>
      <t>7</t>
    </r>
    <r>
      <rPr>
        <sz val="12"/>
        <color rgb="FF545454"/>
        <rFont val="ＭＳ Ｐゴシック"/>
        <family val="3"/>
        <charset val="128"/>
      </rPr>
      <t>個入っている！セブンの「おでんパック」がコスパ最強。</t>
    </r>
    <r>
      <rPr>
        <sz val="12"/>
        <color rgb="FF545454"/>
        <rFont val="Arial"/>
        <family val="2"/>
      </rPr>
      <t xml:space="preserve"> </t>
    </r>
    <r>
      <rPr>
        <sz val="12"/>
        <color rgb="FF545454"/>
        <rFont val="ＭＳ Ｐゴシック"/>
        <family val="3"/>
        <charset val="128"/>
      </rPr>
      <t>早速、近所のセブンに行ったら、置いてありました。</t>
    </r>
    <r>
      <rPr>
        <sz val="12"/>
        <color rgb="FF545454"/>
        <rFont val="Arial"/>
        <family val="2"/>
      </rPr>
      <t xml:space="preserve">f96142ac.jpg </t>
    </r>
    <r>
      <rPr>
        <sz val="12"/>
        <color rgb="FF545454"/>
        <rFont val="ＭＳ Ｐゴシック"/>
        <family val="3"/>
        <charset val="128"/>
      </rPr>
      <t>実物がこれです。</t>
    </r>
    <r>
      <rPr>
        <sz val="12"/>
        <color rgb="FF545454"/>
        <rFont val="Arial"/>
        <family val="2"/>
      </rPr>
      <t>30b55d6d.jpg</t>
    </r>
    <r>
      <rPr>
        <sz val="12"/>
        <color rgb="FF545454"/>
        <rFont val="ＭＳ Ｐゴシック"/>
        <family val="3"/>
        <charset val="128"/>
      </rPr>
      <t>この価格で</t>
    </r>
    <r>
      <rPr>
        <sz val="12"/>
        <color rgb="FF545454"/>
        <rFont val="Arial"/>
        <family val="2"/>
      </rPr>
      <t>7</t>
    </r>
    <r>
      <rPr>
        <sz val="12"/>
        <color rgb="FF545454"/>
        <rFont val="ＭＳ Ｐゴシック"/>
        <family val="3"/>
        <charset val="128"/>
      </rPr>
      <t>種類の具材が入っています。</t>
    </r>
    <r>
      <rPr>
        <sz val="12"/>
        <color rgb="FF545454"/>
        <rFont val="Arial"/>
        <family val="2"/>
      </rPr>
      <t>30c33e6e.jpg</t>
    </r>
    <r>
      <rPr>
        <sz val="12"/>
        <color rgb="FF545454"/>
        <rFont val="ＭＳ Ｐゴシック"/>
        <family val="3"/>
        <charset val="128"/>
      </rPr>
      <t>●全部食べても</t>
    </r>
    <r>
      <rPr>
        <sz val="12"/>
        <color rgb="FF545454"/>
        <rFont val="Arial"/>
        <family val="2"/>
      </rPr>
      <t>200kcal</t>
    </r>
    <r>
      <rPr>
        <sz val="12"/>
        <color rgb="FF545454"/>
        <rFont val="ＭＳ Ｐゴシック"/>
        <family val="3"/>
        <charset val="128"/>
      </rPr>
      <t>いかないのが</t>
    </r>
    <r>
      <rPr>
        <sz val="12"/>
        <color rgb="FF545454"/>
        <rFont val="Arial"/>
        <family val="2"/>
      </rPr>
      <t>Good</t>
    </r>
    <r>
      <rPr>
        <sz val="12"/>
        <color rgb="FF545454"/>
        <rFont val="ＭＳ Ｐゴシック"/>
        <family val="3"/>
        <charset val="128"/>
      </rPr>
      <t>ですっ！ヘルシーですね。</t>
    </r>
    <r>
      <rPr>
        <sz val="12"/>
        <color rgb="FF545454"/>
        <rFont val="Arial"/>
        <family val="2"/>
      </rPr>
      <t xml:space="preserve">f20f4fe2.jpg </t>
    </r>
    <r>
      <rPr>
        <sz val="12"/>
        <color rgb="FF545454"/>
        <rFont val="ＭＳ Ｐゴシック"/>
        <family val="3"/>
        <charset val="128"/>
      </rPr>
      <t>大体、メロンパンで</t>
    </r>
    <r>
      <rPr>
        <sz val="12"/>
        <color rgb="FF545454"/>
        <rFont val="Arial"/>
        <family val="2"/>
      </rPr>
      <t>400kcal</t>
    </r>
    <r>
      <rPr>
        <sz val="12"/>
        <color rgb="FF545454"/>
        <rFont val="ＭＳ Ｐゴシック"/>
        <family val="3"/>
        <charset val="128"/>
      </rPr>
      <t>くらい。お弁当</t>
    </r>
    <r>
      <rPr>
        <sz val="12"/>
        <color rgb="FF545454"/>
        <rFont val="Arial"/>
        <family val="2"/>
      </rPr>
      <t>1</t>
    </r>
    <r>
      <rPr>
        <sz val="12"/>
        <color rgb="FF545454"/>
        <rFont val="ＭＳ Ｐゴシック"/>
        <family val="3"/>
        <charset val="128"/>
      </rPr>
      <t>つで普通に</t>
    </r>
    <r>
      <rPr>
        <sz val="12"/>
        <color rgb="FF545454"/>
        <rFont val="Arial"/>
        <family val="2"/>
      </rPr>
      <t>600</t>
    </r>
    <r>
      <rPr>
        <sz val="12"/>
        <color rgb="FF545454"/>
        <rFont val="ＭＳ Ｐゴシック"/>
        <family val="3"/>
        <charset val="128"/>
      </rPr>
      <t>～</t>
    </r>
    <r>
      <rPr>
        <sz val="12"/>
        <color rgb="FF545454"/>
        <rFont val="Arial"/>
        <family val="2"/>
      </rPr>
      <t>800kcal</t>
    </r>
    <r>
      <rPr>
        <sz val="12"/>
        <color rgb="FF545454"/>
        <rFont val="ＭＳ Ｐゴシック"/>
        <family val="3"/>
        <charset val="128"/>
      </rPr>
      <t>くらいですから、もの凄いヘルシーですよね。●作り方は超簡単！湯煎</t>
    </r>
    <r>
      <rPr>
        <sz val="12"/>
        <color rgb="FF545454"/>
        <rFont val="Arial"/>
        <family val="2"/>
      </rPr>
      <t>or</t>
    </r>
    <r>
      <rPr>
        <sz val="12"/>
        <color rgb="FF545454"/>
        <rFont val="ＭＳ Ｐゴシック"/>
        <family val="3"/>
        <charset val="128"/>
      </rPr>
      <t>煮込み。</t>
    </r>
    <r>
      <rPr>
        <sz val="12"/>
        <color rgb="FF545454"/>
        <rFont val="Arial"/>
        <family val="2"/>
      </rPr>
      <t>5</t>
    </r>
    <r>
      <rPr>
        <sz val="12"/>
        <color rgb="FF545454"/>
        <rFont val="ＭＳ Ｐゴシック"/>
        <family val="3"/>
        <charset val="128"/>
      </rPr>
      <t>分で出来る。</t>
    </r>
    <r>
      <rPr>
        <sz val="12"/>
        <color rgb="FF545454"/>
        <rFont val="Arial"/>
        <family val="2"/>
      </rPr>
      <t xml:space="preserve"> </t>
    </r>
    <r>
      <rPr>
        <sz val="12"/>
        <color rgb="FF545454"/>
        <rFont val="ＭＳ Ｐゴシック"/>
        <family val="3"/>
        <charset val="128"/>
      </rPr>
      <t>湯煎でも出来ますが、とりあえず煮込んでみました。既に軽く茹でてあるようで、自宅では温める程度で</t>
    </r>
    <r>
      <rPr>
        <sz val="12"/>
        <color rgb="FF545454"/>
        <rFont val="Arial"/>
        <family val="2"/>
      </rPr>
      <t>OK</t>
    </r>
    <r>
      <rPr>
        <sz val="12"/>
        <color rgb="FF545454"/>
        <rFont val="ＭＳ Ｐゴシック"/>
        <family val="3"/>
        <charset val="128"/>
      </rPr>
      <t>です。</t>
    </r>
    <r>
      <rPr>
        <sz val="12"/>
        <color rgb="FF545454"/>
        <rFont val="Arial"/>
        <family val="2"/>
      </rPr>
      <t>b7da6596.jpgb3ec07c3.jpg</t>
    </r>
    <r>
      <rPr>
        <sz val="12"/>
        <color rgb="FF545454"/>
        <rFont val="ＭＳ Ｐゴシック"/>
        <family val="3"/>
        <charset val="128"/>
      </rPr>
      <t>●味はどんな感じ？</t>
    </r>
    <r>
      <rPr>
        <sz val="12"/>
        <color rgb="FF545454"/>
        <rFont val="Arial"/>
        <family val="2"/>
      </rPr>
      <t xml:space="preserve"> </t>
    </r>
    <r>
      <rPr>
        <sz val="12"/>
        <color rgb="FF545454"/>
        <rFont val="ＭＳ Ｐゴシック"/>
        <family val="3"/>
        <charset val="128"/>
      </rPr>
      <t>味はうまいです。大根も柔らかいですし、たまごも中まで味が染み込んでいます。これで</t>
    </r>
    <r>
      <rPr>
        <sz val="12"/>
        <color rgb="FF545454"/>
        <rFont val="Arial"/>
        <family val="2"/>
      </rPr>
      <t>198</t>
    </r>
    <r>
      <rPr>
        <sz val="12"/>
        <color rgb="FF545454"/>
        <rFont val="ＭＳ Ｐゴシック"/>
        <family val="3"/>
        <charset val="128"/>
      </rPr>
      <t>円だったらお買い得ですよね。セブンだけではなく、ヨーカ堂などでは</t>
    </r>
    <r>
      <rPr>
        <sz val="12"/>
        <color rgb="FF545454"/>
        <rFont val="Arial"/>
        <family val="2"/>
      </rPr>
      <t>3</t>
    </r>
    <r>
      <rPr>
        <sz val="12"/>
        <color rgb="FF545454"/>
        <rFont val="ＭＳ Ｐゴシック"/>
        <family val="3"/>
        <charset val="128"/>
      </rPr>
      <t>人～</t>
    </r>
    <r>
      <rPr>
        <sz val="12"/>
        <color rgb="FF545454"/>
        <rFont val="Arial"/>
        <family val="2"/>
      </rPr>
      <t>4</t>
    </r>
    <r>
      <rPr>
        <sz val="12"/>
        <color rgb="FF545454"/>
        <rFont val="ＭＳ Ｐゴシック"/>
        <family val="3"/>
        <charset val="128"/>
      </rPr>
      <t>人分のものも売っているので、ちょっとした夕食に出しても問題ないです。ただ一つ言っておくと、これはチルドのおでんなので、中身はレジ横の物とは異なります。全体的に具は小さいですね。レジ横の物は値段が高いですし、何時間も煮込んでいるのでやはり美味しいです。それにデカいです。お金に余裕があれば毎食これでいいんでしょうが、さすがに財布が痛い。この商品は家庭のおでん以上、レジ横のおでん未満とお考えください。でもコスパは最強です。問題ないです。●目標は</t>
    </r>
    <r>
      <rPr>
        <sz val="12"/>
        <color rgb="FF545454"/>
        <rFont val="Arial"/>
        <family val="2"/>
      </rPr>
      <t>5</t>
    </r>
    <r>
      <rPr>
        <sz val="12"/>
        <color rgb="FF545454"/>
        <rFont val="ＭＳ Ｐゴシック"/>
        <family val="3"/>
        <charset val="128"/>
      </rPr>
      <t>キロ減。とりあえず、</t>
    </r>
    <r>
      <rPr>
        <sz val="12"/>
        <color rgb="FF545454"/>
        <rFont val="Arial"/>
        <family val="2"/>
      </rPr>
      <t>2</t>
    </r>
    <r>
      <rPr>
        <sz val="12"/>
        <color rgb="FF545454"/>
        <rFont val="ＭＳ Ｐゴシック"/>
        <family val="3"/>
        <charset val="128"/>
      </rPr>
      <t>日に</t>
    </r>
    <r>
      <rPr>
        <sz val="12"/>
        <color rgb="FF545454"/>
        <rFont val="Arial"/>
        <family val="2"/>
      </rPr>
      <t>1</t>
    </r>
    <r>
      <rPr>
        <sz val="12"/>
        <color rgb="FF545454"/>
        <rFont val="ＭＳ Ｐゴシック"/>
        <family val="3"/>
        <charset val="128"/>
      </rPr>
      <t>回くらいのペースでこのおでんを食べます。普段は弁当とか普通に食べちゃうので、</t>
    </r>
    <r>
      <rPr>
        <sz val="12"/>
        <color rgb="FF545454"/>
        <rFont val="Arial"/>
        <family val="2"/>
      </rPr>
      <t>1</t>
    </r>
    <r>
      <rPr>
        <sz val="12"/>
        <color rgb="FF545454"/>
        <rFont val="ＭＳ Ｐゴシック"/>
        <family val="3"/>
        <charset val="128"/>
      </rPr>
      <t>食をヘルシーにするだけでも効果はあると思います。とりあずえず、現役の頃の俺戻れっ！って思ってます。サラダチキンに買ってやる！！（笑）</t>
    </r>
    <phoneticPr fontId="5"/>
  </si>
  <si>
    <t>mame-tanku.com</t>
  </si>
  <si>
    <r>
      <t>体重の増加が止まらないためダイエット始めますここ最近体重の増加がちょっとやばいです。仕事柄結構体使っているんですが、あまり動かない＋食べすぎがまずいのかもしれません。なんだかんだで夜食べまくってるのはストレス感じているんだろうか？かなり適当（いい意味で）にやっているのでそんなストレス溜め込むような人間ではないと思っているんですけどね。</t>
    </r>
    <r>
      <rPr>
        <sz val="12"/>
        <color rgb="FF545454"/>
        <rFont val="Arial"/>
        <family val="2"/>
      </rPr>
      <t xml:space="preserve"> </t>
    </r>
    <r>
      <rPr>
        <sz val="12"/>
        <color rgb="FF545454"/>
        <rFont val="ＭＳ Ｐゴシック"/>
        <family val="3"/>
        <charset val="128"/>
      </rPr>
      <t>まぁ、ちょっとやばいので本気で痩せようと思います。ずっと増加傾向にあることはわかっていたんですが、いきなり運動を始めることも出来ずダラダラと同じ生活を続けていたら結構やばいことになってきた。体重もピーク時より</t>
    </r>
    <r>
      <rPr>
        <sz val="12"/>
        <color rgb="FF545454"/>
        <rFont val="Arial"/>
        <family val="2"/>
      </rPr>
      <t>7</t>
    </r>
    <r>
      <rPr>
        <sz val="12"/>
        <color rgb="FF545454"/>
        <rFont val="ＭＳ Ｐゴシック"/>
        <family val="3"/>
        <charset val="128"/>
      </rPr>
      <t>キロ多い＆以前は掴めなかったお腹が掴めるようになってきました。</t>
    </r>
    <r>
      <rPr>
        <sz val="12"/>
        <color rgb="FF545454"/>
        <rFont val="Arial"/>
        <family val="2"/>
      </rPr>
      <t xml:space="preserve"> </t>
    </r>
    <r>
      <rPr>
        <sz val="12"/>
        <color rgb="FF545454"/>
        <rFont val="ＭＳ Ｐゴシック"/>
        <family val="3"/>
        <charset val="128"/>
      </rPr>
      <t>ちょっとまじでやばいのでそろそろまじで体重を落としにかかろうと思います。個人的には運動で体重を落としたいのですがなかなかまとまった時間もとれないので食事を制限してみます。</t>
    </r>
    <r>
      <rPr>
        <sz val="12"/>
        <color rgb="FF545454"/>
        <rFont val="Arial"/>
        <family val="2"/>
      </rPr>
      <t xml:space="preserve"> </t>
    </r>
    <r>
      <rPr>
        <sz val="12"/>
        <color rgb="FF545454"/>
        <rFont val="ＭＳ Ｐゴシック"/>
        <family val="3"/>
        <charset val="128"/>
      </rPr>
      <t>とりあえず、置き換えダイエットなるものを自己流ですが実践してみます。なんでも食事を置き換えるみたいですが、カロリー計算とか栄養計算はよくわからないので夕食は野菜中心にして腹八分目弱、六分目くらいでやめようと思います。</t>
    </r>
    <r>
      <rPr>
        <sz val="12"/>
        <color rgb="FF545454"/>
        <rFont val="Arial"/>
        <family val="2"/>
      </rPr>
      <t xml:space="preserve"> </t>
    </r>
    <r>
      <rPr>
        <sz val="12"/>
        <color rgb="FF545454"/>
        <rFont val="ＭＳ Ｐゴシック"/>
        <family val="3"/>
        <charset val="128"/>
      </rPr>
      <t>あとは、日常生活の中でエレベーターとエスカレーターの使用は自分の中で中止します。多分これくらいで痩せれるんじゃないかと思いますが、とりあえずやってみます。</t>
    </r>
    <r>
      <rPr>
        <sz val="12"/>
        <color rgb="FF545454"/>
        <rFont val="Arial"/>
        <family val="2"/>
      </rPr>
      <t xml:space="preserve"> </t>
    </r>
    <r>
      <rPr>
        <sz val="12"/>
        <color rgb="FF545454"/>
        <rFont val="ＭＳ Ｐゴシック"/>
        <family val="3"/>
        <charset val="128"/>
      </rPr>
      <t>効果なかったらその時また考える。そんなわけで明日からまじでダイエット生活を始めようと思います。その決意のために一応日記に書いておく。</t>
    </r>
    <r>
      <rPr>
        <sz val="12"/>
        <color rgb="FF545454"/>
        <rFont val="Arial"/>
        <family val="2"/>
      </rPr>
      <t xml:space="preserve"> </t>
    </r>
    <r>
      <rPr>
        <sz val="12"/>
        <color rgb="FF545454"/>
        <rFont val="ＭＳ Ｐゴシック"/>
        <family val="3"/>
        <charset val="128"/>
      </rPr>
      <t>どっかでやらなきゃ増え続ける。いつやるか今しかないですよね。怠いけど頑張ってみます。</t>
    </r>
    <phoneticPr fontId="5"/>
  </si>
  <si>
    <t>http://www.12stepmusicfest.org/entry6.html</t>
  </si>
  <si>
    <r>
      <t>ダイエット始めます！</t>
    </r>
    <r>
      <rPr>
        <sz val="12"/>
        <color rgb="FF545454"/>
        <rFont val="Arial"/>
        <family val="2"/>
      </rPr>
      <t xml:space="preserve"> </t>
    </r>
    <r>
      <rPr>
        <sz val="12"/>
        <color rgb="FF545454"/>
        <rFont val="ＭＳ Ｐゴシック"/>
        <family val="3"/>
        <charset val="128"/>
      </rPr>
      <t>ダイエット</t>
    </r>
    <r>
      <rPr>
        <sz val="12"/>
        <color rgb="FF545454"/>
        <rFont val="Arial"/>
        <family val="2"/>
      </rPr>
      <t xml:space="preserve"> 3</t>
    </r>
    <r>
      <rPr>
        <sz val="12"/>
        <color rgb="FF545454"/>
        <rFont val="ＭＳ Ｐゴシック"/>
        <family val="3"/>
        <charset val="128"/>
      </rPr>
      <t>月</t>
    </r>
    <r>
      <rPr>
        <sz val="12"/>
        <color rgb="FF545454"/>
        <rFont val="Arial"/>
        <family val="2"/>
      </rPr>
      <t>27</t>
    </r>
    <r>
      <rPr>
        <sz val="12"/>
        <color rgb="FF545454"/>
        <rFont val="ＭＳ Ｐゴシック"/>
        <family val="3"/>
        <charset val="128"/>
      </rPr>
      <t>日</t>
    </r>
    <r>
      <rPr>
        <sz val="12"/>
        <color rgb="FF545454"/>
        <rFont val="Arial"/>
        <family val="2"/>
      </rPr>
      <t xml:space="preserve"> 28view</t>
    </r>
    <r>
      <rPr>
        <sz val="12"/>
        <color rgb="FF545454"/>
        <rFont val="ＭＳ Ｐゴシック"/>
        <family val="3"/>
        <charset val="128"/>
      </rPr>
      <t>産後より</t>
    </r>
    <r>
      <rPr>
        <sz val="12"/>
        <color rgb="FF545454"/>
        <rFont val="Arial"/>
        <family val="2"/>
      </rPr>
      <t>5kg</t>
    </r>
    <r>
      <rPr>
        <sz val="12"/>
        <color rgb="FF545454"/>
        <rFont val="ＭＳ Ｐゴシック"/>
        <family val="3"/>
        <charset val="128"/>
      </rPr>
      <t>増えて、何度もダイエットを試みては断念しましたが、今度こそ本気でがんばります！いろいろ調べたけれど、結局のところ、</t>
    </r>
    <r>
      <rPr>
        <sz val="12"/>
        <color rgb="FF545454"/>
        <rFont val="Arial"/>
        <family val="2"/>
      </rPr>
      <t xml:space="preserve"> </t>
    </r>
    <r>
      <rPr>
        <sz val="12"/>
        <color rgb="FF545454"/>
        <rFont val="ＭＳ Ｐゴシック"/>
        <family val="3"/>
        <charset val="128"/>
      </rPr>
      <t>旬の野菜やフルーツを食べて、和食を中心に、健康的な食生活をんすることが、究極のダイエット法だと気付きました。</t>
    </r>
    <r>
      <rPr>
        <sz val="12"/>
        <color rgb="FF545454"/>
        <rFont val="Arial"/>
        <family val="2"/>
      </rPr>
      <t xml:space="preserve"> </t>
    </r>
    <r>
      <rPr>
        <sz val="12"/>
        <color rgb="FF545454"/>
        <rFont val="ＭＳ Ｐゴシック"/>
        <family val="3"/>
        <charset val="128"/>
      </rPr>
      <t>体重、サイズ、食事を記録しながら、今年中に</t>
    </r>
    <r>
      <rPr>
        <sz val="12"/>
        <color rgb="FF545454"/>
        <rFont val="Arial"/>
        <family val="2"/>
      </rPr>
      <t>-5KG</t>
    </r>
    <r>
      <rPr>
        <sz val="12"/>
        <color rgb="FF545454"/>
        <rFont val="ＭＳ Ｐゴシック"/>
        <family val="3"/>
        <charset val="128"/>
      </rPr>
      <t>を目指します！</t>
    </r>
    <r>
      <rPr>
        <sz val="12"/>
        <color rgb="FF545454"/>
        <rFont val="Arial"/>
        <family val="2"/>
      </rPr>
      <t xml:space="preserve"> </t>
    </r>
    <phoneticPr fontId="5"/>
  </si>
  <si>
    <t>http://girlsup.me/web/contribute/index?topic_contribute_id=1292318</t>
    <phoneticPr fontId="5"/>
  </si>
  <si>
    <t>いい加減な禁煙記録　ダイエット始めます? 2015年5月4日 今日で禁煙５６日目です。 禁煙開始から２か月経過まであと数時間です。よっぽどのことが起こらない限り、丸２か月を迎える事が出来るはずです。そしてこの２か月間ニコチンの代わりに摂取し続けた油と砂糖が、テキメンに効果を表しております。ええ、それはもう順調に右肩上がりですよ、体重が。もう、これ以上はやばい気がします。カンでは無く、主に経験から感じます。ココで何とかしないと、後戻りできなくなると。 禁煙を続行しつつ、ダイエットについて真面目に考える時が来たようです。とは言っても、ダイエットは初めてではありませんので、まずは今まで通りの方法を実行しようと思います。 禁煙と同じく自己流のテキトーダイエットですが、案外減ります。そして、簡単です。テキトーなので。私がダイエットでやることは２つだけです。①砂糖を減らす②食事の量を減らすこれだけです。そしてこの２つを同時に実行します。カロリー計算とか、白米の重さを毎回計るとか、一切ありません。面倒な事、続かないので。①の「砂糖を減らす」はそのままで、飲み物はすべてシュガーレス、もしくはゼロカロリーにします。ペットボトルの飲み物を買う時も必ず確認します。②の「食事の量を減らす」は単純に半分くらいにするだけです。別に計ったりするわけじゃなくだいたい半分。ご飯もおかずも。外食であっても、食べるのは半分にします。（まあ、外食は避けるのがベターですが）分かりやすいし、簡単だから続けやすくて、体重も案外減ります。唯一気を付けることと言ったら、絶対に例外を作らない事くらいです。 今までも同じやり方で減ったので今回も大丈夫だと思うのですが、ひとつだけ心配というか迷うのがお菓子です。ダイエットにおいて通常はお菓子は厳禁です。これまでのダイエットでも、お菓子は一切食べませんでした。が。今回に限っては、そういうわけにはいきません。お菓子ナシという選択肢はこのダイエットにおいては初めから考えていません。つまりお菓子を食べつつダイエットをしようという魂胆です もちろんお菓子の量は減らす方向で考えてはいますが、正直なところ我慢できる自信があまりありません。それだとやっぱり、コンニャク系か・・・・・・ お菓子だけはいちいちカロリーを確認するかとも考えてますが、多分最初だけになるような気がします。いっそのこと、肉類もゼロにしたら簡単なんでしょうけど、さすがにそこまで思いきれません。まあ、経過を見ながらボチボチ考えたいと思います。</t>
    <phoneticPr fontId="5"/>
  </si>
  <si>
    <t>kinen.info/wpap/?p=381</t>
    <phoneticPr fontId="5"/>
  </si>
  <si>
    <r>
      <t>メル　ダイエット始めます！</t>
    </r>
    <r>
      <rPr>
        <sz val="12"/>
        <color rgb="FF545454"/>
        <rFont val="Arial"/>
        <family val="2"/>
      </rPr>
      <t xml:space="preserve">2012-10-18. </t>
    </r>
    <r>
      <rPr>
        <sz val="12"/>
        <color rgb="FF545454"/>
        <rFont val="ＭＳ Ｐゴシック"/>
        <family val="3"/>
        <charset val="128"/>
      </rPr>
      <t>暑さが和らぎ、過ごしやすい季節になりました。わんこ達は食欲の秋をむかえています。</t>
    </r>
    <r>
      <rPr>
        <sz val="12"/>
        <color rgb="FF545454"/>
        <rFont val="Arial"/>
        <family val="2"/>
      </rPr>
      <t xml:space="preserve"> </t>
    </r>
    <r>
      <rPr>
        <sz val="12"/>
        <color rgb="FF545454"/>
        <rFont val="ＭＳ Ｐゴシック"/>
        <family val="3"/>
        <charset val="128"/>
      </rPr>
      <t>その結果・・・ちょっとメルが太りました。今年の６月に測った体重が４</t>
    </r>
    <r>
      <rPr>
        <sz val="12"/>
        <color rgb="FF545454"/>
        <rFont val="Arial"/>
        <family val="2"/>
      </rPr>
      <t>.</t>
    </r>
    <r>
      <rPr>
        <sz val="12"/>
        <color rgb="FF545454"/>
        <rFont val="ＭＳ Ｐゴシック"/>
        <family val="3"/>
        <charset val="128"/>
      </rPr>
      <t>７ｋｇ。</t>
    </r>
    <r>
      <rPr>
        <sz val="12"/>
        <color rgb="FF545454"/>
        <rFont val="Arial"/>
        <family val="2"/>
      </rPr>
      <t xml:space="preserve"> </t>
    </r>
    <r>
      <rPr>
        <sz val="12"/>
        <color rgb="FF545454"/>
        <rFont val="ＭＳ Ｐゴシック"/>
        <family val="3"/>
        <charset val="128"/>
      </rPr>
      <t>現在の体重が５</t>
    </r>
    <r>
      <rPr>
        <sz val="12"/>
        <color rgb="FF545454"/>
        <rFont val="Arial"/>
        <family val="2"/>
      </rPr>
      <t>.</t>
    </r>
    <r>
      <rPr>
        <sz val="12"/>
        <color rgb="FF545454"/>
        <rFont val="ＭＳ Ｐゴシック"/>
        <family val="3"/>
        <charset val="128"/>
      </rPr>
      <t>２ｋｇ。６月より５００ｇ太りました。ビションフリーゼの平均体重は３～５ｋｇほど。メルは適正体重内ですが、体重はあくまで目安なので、ウエストのくびれ具合と触った感触で体格をキープします。５００ｇとあなどることなかれ・・・</t>
    </r>
    <r>
      <rPr>
        <sz val="12"/>
        <color rgb="FF545454"/>
        <rFont val="Arial"/>
        <family val="2"/>
      </rPr>
      <t xml:space="preserve"> </t>
    </r>
    <r>
      <rPr>
        <sz val="12"/>
        <color rgb="FF545454"/>
        <rFont val="ＭＳ Ｐゴシック"/>
        <family val="3"/>
        <charset val="128"/>
      </rPr>
      <t>ウエストを触るとくびれがなくてむっちりしています</t>
    </r>
    <r>
      <rPr>
        <sz val="12"/>
        <color rgb="FF545454"/>
        <rFont val="Arial"/>
        <family val="2"/>
      </rPr>
      <t>(^^:)</t>
    </r>
    <r>
      <rPr>
        <sz val="12"/>
        <color rgb="FF545454"/>
        <rFont val="ＭＳ Ｐゴシック"/>
        <family val="3"/>
        <charset val="128"/>
      </rPr>
      <t>ウエストサイズは３９</t>
    </r>
    <r>
      <rPr>
        <sz val="12"/>
        <color rgb="FF545454"/>
        <rFont val="Arial"/>
        <family val="2"/>
      </rPr>
      <t>.</t>
    </r>
    <r>
      <rPr>
        <sz val="12"/>
        <color rgb="FF545454"/>
        <rFont val="ＭＳ Ｐゴシック"/>
        <family val="3"/>
        <charset val="128"/>
      </rPr>
      <t>２ｃｍ。ですので、メルのダイエットを始めます！ダイエットのルール１</t>
    </r>
    <r>
      <rPr>
        <sz val="12"/>
        <color rgb="FF545454"/>
        <rFont val="Arial"/>
        <family val="2"/>
      </rPr>
      <t xml:space="preserve">. </t>
    </r>
    <r>
      <rPr>
        <sz val="12"/>
        <color rgb="FF545454"/>
        <rFont val="ＭＳ Ｐゴシック"/>
        <family val="3"/>
        <charset val="128"/>
      </rPr>
      <t>おやつは無し。</t>
    </r>
    <r>
      <rPr>
        <sz val="12"/>
        <color rgb="FF545454"/>
        <rFont val="Arial"/>
        <family val="2"/>
      </rPr>
      <t xml:space="preserve"> </t>
    </r>
    <r>
      <rPr>
        <sz val="12"/>
        <color rgb="FF545454"/>
        <rFont val="ＭＳ Ｐゴシック"/>
        <family val="3"/>
        <charset val="128"/>
      </rPr>
      <t>２</t>
    </r>
    <r>
      <rPr>
        <sz val="12"/>
        <color rgb="FF545454"/>
        <rFont val="Arial"/>
        <family val="2"/>
      </rPr>
      <t xml:space="preserve">. </t>
    </r>
    <r>
      <rPr>
        <sz val="12"/>
        <color rgb="FF545454"/>
        <rFont val="ＭＳ Ｐゴシック"/>
        <family val="3"/>
        <charset val="128"/>
      </rPr>
      <t>ご飯は減らさない。ただしカロリーの低い※センシティブを食べる。</t>
    </r>
    <r>
      <rPr>
        <sz val="12"/>
        <color rgb="FF545454"/>
        <rFont val="Arial"/>
        <family val="2"/>
      </rPr>
      <t xml:space="preserve"> </t>
    </r>
    <r>
      <rPr>
        <sz val="12"/>
        <color rgb="FF545454"/>
        <rFont val="ＭＳ Ｐゴシック"/>
        <family val="3"/>
        <charset val="128"/>
      </rPr>
      <t>３</t>
    </r>
    <r>
      <rPr>
        <sz val="12"/>
        <color rgb="FF545454"/>
        <rFont val="Arial"/>
        <family val="2"/>
      </rPr>
      <t>.</t>
    </r>
    <r>
      <rPr>
        <sz val="12"/>
        <color rgb="FF545454"/>
        <rFont val="ＭＳ Ｐゴシック"/>
        <family val="3"/>
        <charset val="128"/>
      </rPr>
      <t>運動は毎日２０分間。</t>
    </r>
    <r>
      <rPr>
        <sz val="12"/>
        <color rgb="FF545454"/>
        <rFont val="Arial"/>
        <family val="2"/>
      </rPr>
      <t xml:space="preserve"> </t>
    </r>
    <r>
      <rPr>
        <sz val="12"/>
        <color rgb="FF545454"/>
        <rFont val="ＭＳ Ｐゴシック"/>
        <family val="3"/>
        <charset val="128"/>
      </rPr>
      <t>４</t>
    </r>
    <r>
      <rPr>
        <sz val="12"/>
        <color rgb="FF545454"/>
        <rFont val="Arial"/>
        <family val="2"/>
      </rPr>
      <t>.</t>
    </r>
    <r>
      <rPr>
        <sz val="12"/>
        <color rgb="FF545454"/>
        <rFont val="ＭＳ Ｐゴシック"/>
        <family val="3"/>
        <charset val="128"/>
      </rPr>
      <t>体重が４</t>
    </r>
    <r>
      <rPr>
        <sz val="12"/>
        <color rgb="FF545454"/>
        <rFont val="Arial"/>
        <family val="2"/>
      </rPr>
      <t>.</t>
    </r>
    <r>
      <rPr>
        <sz val="12"/>
        <color rgb="FF545454"/>
        <rFont val="ＭＳ Ｐゴシック"/>
        <family val="3"/>
        <charset val="128"/>
      </rPr>
      <t>７ｋｇに戻ったらダイエット終了。</t>
    </r>
    <r>
      <rPr>
        <sz val="12"/>
        <color rgb="FF545454"/>
        <rFont val="Arial"/>
        <family val="2"/>
      </rPr>
      <t xml:space="preserve"> </t>
    </r>
    <r>
      <rPr>
        <sz val="12"/>
        <color rgb="FF545454"/>
        <rFont val="ＭＳ Ｐゴシック"/>
        <family val="3"/>
        <charset val="128"/>
      </rPr>
      <t>５</t>
    </r>
    <r>
      <rPr>
        <sz val="12"/>
        <color rgb="FF545454"/>
        <rFont val="Arial"/>
        <family val="2"/>
      </rPr>
      <t>.</t>
    </r>
    <r>
      <rPr>
        <sz val="12"/>
        <color rgb="FF545454"/>
        <rFont val="ＭＳ Ｐゴシック"/>
        <family val="3"/>
        <charset val="128"/>
      </rPr>
      <t>毎日晩ごはん前に体重・ウエストを測る。ルールは以上です。ルールが少なくて以外に思うかもしれませんが、少し太ったかなというくらいなら、</t>
    </r>
    <r>
      <rPr>
        <sz val="12"/>
        <color rgb="FF545454"/>
        <rFont val="Arial"/>
        <family val="2"/>
      </rPr>
      <t xml:space="preserve"> </t>
    </r>
    <r>
      <rPr>
        <sz val="12"/>
        <color rgb="FF545454"/>
        <rFont val="ＭＳ Ｐゴシック"/>
        <family val="3"/>
        <charset val="128"/>
      </rPr>
      <t>食餌制限をしなくても、少し運動量を増やすだけで十分効果が得られます。「メルさん、明日からダイエットですよ」「太ったからですよ。ウエストにくびれがないよ</t>
    </r>
    <r>
      <rPr>
        <sz val="12"/>
        <color rgb="FF545454"/>
        <rFont val="Arial"/>
        <family val="2"/>
      </rPr>
      <t>(^^;)</t>
    </r>
    <r>
      <rPr>
        <sz val="12"/>
        <color rgb="FF545454"/>
        <rFont val="ＭＳ Ｐゴシック"/>
        <family val="3"/>
        <charset val="128"/>
      </rPr>
      <t>」「運動の秋って事で明日から毎日２０分、散歩に行きましょう」と、とりあえず明日からダイエットを始めます。わんちゃんのダイエットにお悩みの方、方法がわからない方の参考になれば嬉しいです。ルールで紹介したフードは「</t>
    </r>
    <r>
      <rPr>
        <sz val="12"/>
        <color rgb="FF545454"/>
        <rFont val="Arial"/>
        <family val="2"/>
      </rPr>
      <t>yarrah</t>
    </r>
    <r>
      <rPr>
        <sz val="12"/>
        <color rgb="FF545454"/>
        <rFont val="ＭＳ Ｐゴシック"/>
        <family val="3"/>
        <charset val="128"/>
      </rPr>
      <t>のセンシティブ」です。</t>
    </r>
    <r>
      <rPr>
        <sz val="12"/>
        <color rgb="FF545454"/>
        <rFont val="Arial"/>
        <family val="2"/>
      </rPr>
      <t>yarrah</t>
    </r>
    <r>
      <rPr>
        <sz val="12"/>
        <color rgb="FF545454"/>
        <rFont val="ＭＳ Ｐゴシック"/>
        <family val="3"/>
        <charset val="128"/>
      </rPr>
      <t>のフードの中で一番カロリーが低いフードになっています。興味がある方は、試してみて下さいね。</t>
    </r>
    <phoneticPr fontId="5"/>
  </si>
  <si>
    <t>http://yarrah.biz/blog/archives/1108</t>
  </si>
  <si>
    <r>
      <t>唐揚げダイエット始めます。本日</t>
    </r>
    <r>
      <rPr>
        <sz val="12"/>
        <color rgb="FF545454"/>
        <rFont val="Arial"/>
        <family val="2"/>
      </rPr>
      <t>2</t>
    </r>
    <r>
      <rPr>
        <sz val="12"/>
        <color rgb="FF545454"/>
        <rFont val="ＭＳ Ｐゴシック"/>
        <family val="3"/>
        <charset val="128"/>
      </rPr>
      <t>度目の更新です。さ、</t>
    </r>
    <r>
      <rPr>
        <sz val="12"/>
        <color rgb="FF545454"/>
        <rFont val="Arial"/>
        <family val="2"/>
      </rPr>
      <t>10</t>
    </r>
    <r>
      <rPr>
        <sz val="12"/>
        <color rgb="FF545454"/>
        <rFont val="ＭＳ Ｐゴシック"/>
        <family val="3"/>
        <charset val="128"/>
      </rPr>
      <t>月末に大阪でのイラスト原画展も終了し、</t>
    </r>
    <r>
      <rPr>
        <sz val="12"/>
        <color rgb="FF545454"/>
        <rFont val="Arial"/>
        <family val="2"/>
      </rPr>
      <t xml:space="preserve"> </t>
    </r>
    <r>
      <rPr>
        <sz val="12"/>
        <color rgb="FF545454"/>
        <rFont val="ＭＳ Ｐゴシック"/>
        <family val="3"/>
        <charset val="128"/>
      </rPr>
      <t>年末モードに向けてシフトチェンジ！そしてそしてそんな中、なんと！お仕事でダイエットする事になりました。しかも聞いて驚くなかれ、そのダイエット法というのが・・・唐揚げダイエット！・・・・・・・・・・・・・今みなさんのムリムリ</t>
    </r>
    <r>
      <rPr>
        <sz val="12"/>
        <color rgb="FF545454"/>
        <rFont val="Arial"/>
        <family val="2"/>
      </rPr>
      <t>?</t>
    </r>
    <r>
      <rPr>
        <sz val="12"/>
        <color rgb="FF545454"/>
        <rFont val="ＭＳ Ｐゴシック"/>
        <family val="3"/>
        <charset val="128"/>
      </rPr>
      <t>という表情が目に浮かびました。ええ、私だって半信半疑ですよ！唐揚げなんてダイエットの敵ですから</t>
    </r>
    <r>
      <rPr>
        <sz val="12"/>
        <color rgb="FF545454"/>
        <rFont val="Arial"/>
        <family val="2"/>
      </rPr>
      <t>???</t>
    </r>
    <r>
      <rPr>
        <sz val="12"/>
        <color rgb="FF545454"/>
        <rFont val="ＭＳ Ｐゴシック"/>
        <family val="3"/>
        <charset val="128"/>
      </rPr>
      <t>！！というわけで、とにもかくにも今日から私は</t>
    </r>
    <r>
      <rPr>
        <sz val="12"/>
        <color rgb="FF545454"/>
        <rFont val="Arial"/>
        <family val="2"/>
      </rPr>
      <t xml:space="preserve"> </t>
    </r>
    <r>
      <rPr>
        <sz val="12"/>
        <color rgb="FF545454"/>
        <rFont val="ＭＳ Ｐゴシック"/>
        <family val="3"/>
        <charset val="128"/>
      </rPr>
      <t>ダイエッターです。え？さすがにビールは飲まないんだろうって？</t>
    </r>
    <r>
      <rPr>
        <sz val="12"/>
        <color rgb="FF545454"/>
        <rFont val="Arial"/>
        <family val="2"/>
      </rPr>
      <t xml:space="preserve">NO NO </t>
    </r>
    <r>
      <rPr>
        <sz val="12"/>
        <color rgb="FF545454"/>
        <rFont val="ＭＳ Ｐゴシック"/>
        <family val="3"/>
        <charset val="128"/>
      </rPr>
      <t>ビールは飲んでいいみたいですよ。だ・か・ら今日のお昼はダイエットの為に唐揚げとビールに</t>
    </r>
    <r>
      <rPr>
        <sz val="12"/>
        <color rgb="FF545454"/>
        <rFont val="Arial"/>
        <family val="2"/>
      </rPr>
      <t xml:space="preserve"> </t>
    </r>
    <r>
      <rPr>
        <sz val="12"/>
        <color rgb="FF545454"/>
        <rFont val="ＭＳ Ｐゴシック"/>
        <family val="3"/>
        <charset val="128"/>
      </rPr>
      <t>しましたよ。は</t>
    </r>
    <r>
      <rPr>
        <sz val="12"/>
        <color rgb="FF545454"/>
        <rFont val="Arial"/>
        <family val="2"/>
      </rPr>
      <t>?</t>
    </r>
    <r>
      <rPr>
        <sz val="12"/>
        <color rgb="FF545454"/>
        <rFont val="ＭＳ Ｐゴシック"/>
        <family val="3"/>
        <charset val="128"/>
      </rPr>
      <t>ダイエットって辛いですね。というわけで、しばらくこちらの日記でも</t>
    </r>
    <r>
      <rPr>
        <sz val="12"/>
        <color rgb="FF545454"/>
        <rFont val="Arial"/>
        <family val="2"/>
      </rPr>
      <t xml:space="preserve"> </t>
    </r>
    <r>
      <rPr>
        <sz val="12"/>
        <color rgb="FF545454"/>
        <rFont val="ＭＳ Ｐゴシック"/>
        <family val="3"/>
        <charset val="128"/>
      </rPr>
      <t>ダイエット経過を報告していこうと思います。</t>
    </r>
    <r>
      <rPr>
        <sz val="12"/>
        <color rgb="FF545454"/>
        <rFont val="Arial"/>
        <family val="2"/>
      </rPr>
      <t>diary</t>
    </r>
    <r>
      <rPr>
        <sz val="12"/>
        <color rgb="FF545454"/>
        <rFont val="ＭＳ Ｐゴシック"/>
        <family val="3"/>
        <charset val="128"/>
      </rPr>
      <t>に</t>
    </r>
    <r>
      <rPr>
        <sz val="12"/>
        <color rgb="FF545454"/>
        <rFont val="Arial"/>
        <family val="2"/>
      </rPr>
      <t>"</t>
    </r>
    <r>
      <rPr>
        <sz val="12"/>
        <color rgb="FF545454"/>
        <rFont val="ＭＳ Ｐゴシック"/>
        <family val="3"/>
        <charset val="128"/>
      </rPr>
      <t>唐揚げダイエット経過報告</t>
    </r>
    <r>
      <rPr>
        <sz val="12"/>
        <color rgb="FF545454"/>
        <rFont val="Arial"/>
        <family val="2"/>
      </rPr>
      <t>"</t>
    </r>
    <r>
      <rPr>
        <sz val="12"/>
        <color rgb="FF545454"/>
        <rFont val="ＭＳ Ｐゴシック"/>
        <family val="3"/>
        <charset val="128"/>
      </rPr>
      <t>というカテゴリを設けましたので、みなさんなまあたたか</t>
    </r>
    <r>
      <rPr>
        <sz val="12"/>
        <color rgb="FF545454"/>
        <rFont val="Arial"/>
        <family val="2"/>
      </rPr>
      <t>?</t>
    </r>
    <r>
      <rPr>
        <sz val="12"/>
        <color rgb="FF545454"/>
        <rFont val="ＭＳ Ｐゴシック"/>
        <family val="3"/>
        <charset val="128"/>
      </rPr>
      <t>く見守っていただけたら幸いです。このダイエットの詳しい方法など追ってお知らせしていきますので</t>
    </r>
    <r>
      <rPr>
        <sz val="12"/>
        <color rgb="FF545454"/>
        <rFont val="Arial"/>
        <family val="2"/>
      </rPr>
      <t xml:space="preserve"> </t>
    </r>
    <r>
      <rPr>
        <sz val="12"/>
        <color rgb="FF545454"/>
        <rFont val="ＭＳ Ｐゴシック"/>
        <family val="3"/>
        <charset val="128"/>
      </rPr>
      <t>よろしくおねがいします。</t>
    </r>
    <r>
      <rPr>
        <sz val="12"/>
        <color rgb="FF545454"/>
        <rFont val="Arial"/>
        <family val="2"/>
      </rPr>
      <t>IMG_2185.JPG</t>
    </r>
    <r>
      <rPr>
        <sz val="12"/>
        <color rgb="FF545454"/>
        <rFont val="ＭＳ Ｐゴシック"/>
        <family val="3"/>
        <charset val="128"/>
      </rPr>
      <t>ちなみに今日の夕飯の一部です。</t>
    </r>
    <r>
      <rPr>
        <sz val="12"/>
        <color rgb="FF545454"/>
        <rFont val="Arial"/>
        <family val="2"/>
      </rPr>
      <t xml:space="preserve"> </t>
    </r>
    <r>
      <rPr>
        <sz val="12"/>
        <color rgb="FF545454"/>
        <rFont val="ＭＳ Ｐゴシック"/>
        <family val="3"/>
        <charset val="128"/>
      </rPr>
      <t>「唐揚げじゃないじゃん！」って？はい、なので詳細はまた後ほど。ではおやすみなさい</t>
    </r>
    <r>
      <rPr>
        <sz val="12"/>
        <color rgb="FF545454"/>
        <rFont val="Arial"/>
        <family val="2"/>
      </rPr>
      <t>?</t>
    </r>
    <r>
      <rPr>
        <sz val="12"/>
        <color rgb="FF545454"/>
        <rFont val="ＭＳ Ｐゴシック"/>
        <family val="3"/>
        <charset val="128"/>
      </rPr>
      <t>！</t>
    </r>
    <phoneticPr fontId="5"/>
  </si>
  <si>
    <t>http://www.sasakichie.com/diary/2013/03/000849.html</t>
  </si>
  <si>
    <r>
      <t>私「夜おはぎダイエット」始めます</t>
    </r>
    <r>
      <rPr>
        <sz val="12"/>
        <color rgb="FF545454"/>
        <rFont val="Arial"/>
        <family val="2"/>
      </rPr>
      <t xml:space="preserve">2009.01.25 Sunday </t>
    </r>
    <r>
      <rPr>
        <sz val="12"/>
        <color rgb="FF545454"/>
        <rFont val="ＭＳ Ｐゴシック"/>
        <family val="3"/>
        <charset val="128"/>
      </rPr>
      <t>新しいダイエット</t>
    </r>
    <r>
      <rPr>
        <sz val="12"/>
        <color rgb="FF545454"/>
        <rFont val="Arial"/>
        <family val="2"/>
      </rPr>
      <t xml:space="preserve"> </t>
    </r>
    <r>
      <rPr>
        <sz val="12"/>
        <color rgb="FF545454"/>
        <rFont val="ＭＳ Ｐゴシック"/>
        <family val="3"/>
        <charset val="128"/>
      </rPr>
      <t>どうもますらおでぶです。</t>
    </r>
    <r>
      <rPr>
        <sz val="12"/>
        <color rgb="FF545454"/>
        <rFont val="Arial"/>
        <family val="2"/>
      </rPr>
      <t xml:space="preserve"> </t>
    </r>
    <r>
      <rPr>
        <sz val="12"/>
        <color rgb="FF545454"/>
        <rFont val="ＭＳ Ｐゴシック"/>
        <family val="3"/>
        <charset val="128"/>
      </rPr>
      <t>全て平仮名で読みにくい私でございますが、この場を借りて、いきなりなご報告、いや、宣言をさせていただきます。そう、デブなんです。私、デブなんです。このことを認めるのは悔しいかぎり！リグレット食欲！が、認めることから始まる一歩があるのではないかということで、まずはこの宣言から始めたいと思います。しかし！！この度、私、デブであることで飽きました。</t>
    </r>
    <r>
      <rPr>
        <sz val="12"/>
        <color rgb="FF545454"/>
        <rFont val="Arial"/>
        <family val="2"/>
      </rPr>
      <t xml:space="preserve"> </t>
    </r>
    <r>
      <rPr>
        <sz val="12"/>
        <color rgb="FF545454"/>
        <rFont val="ＭＳ Ｐゴシック"/>
        <family val="3"/>
        <charset val="128"/>
      </rPr>
      <t>電車で老人に席を譲っては、「親切なデブ」</t>
    </r>
    <r>
      <rPr>
        <sz val="12"/>
        <color rgb="FF545454"/>
        <rFont val="Arial"/>
        <family val="2"/>
      </rPr>
      <t xml:space="preserve"> </t>
    </r>
    <r>
      <rPr>
        <sz val="12"/>
        <color rgb="FF545454"/>
        <rFont val="ＭＳ Ｐゴシック"/>
        <family val="3"/>
        <charset val="128"/>
      </rPr>
      <t>飲み会でサラダを分けては、「気の効くデブ」</t>
    </r>
    <r>
      <rPr>
        <sz val="12"/>
        <color rgb="FF545454"/>
        <rFont val="Arial"/>
        <family val="2"/>
      </rPr>
      <t xml:space="preserve"> </t>
    </r>
    <r>
      <rPr>
        <sz val="12"/>
        <color rgb="FF545454"/>
        <rFont val="ＭＳ Ｐゴシック"/>
        <family val="3"/>
        <charset val="128"/>
      </rPr>
      <t>雨に濡れた子犬を拾っては、「あいつちょっとはいいとこあんじゃん、デブだけど」このように、なにをやっても、最後に「デブ」が付くだけで、一日一善がワンデブコールになってしまうのです。これでは生きていく上で徳の積みがいがない！というわけで、今日からオレは！ダイエット！という心持でいっぱいです。まずは、いったい私のどんな所がデブなのか。そこを知るべく大塚ニューコーポの面々に駄目出しをしてもらった。その指摘をまとめると、どうやら私がデブキャラ扱いを不当にされつづけるのは、</t>
    </r>
    <r>
      <rPr>
        <sz val="12"/>
        <color rgb="FF545454"/>
        <rFont val="Arial"/>
        <family val="2"/>
      </rPr>
      <t xml:space="preserve"> </t>
    </r>
    <r>
      <rPr>
        <sz val="12"/>
        <color rgb="FF545454"/>
        <rFont val="ＭＳ Ｐゴシック"/>
        <family val="3"/>
        <charset val="128"/>
      </rPr>
      <t>実際のデブ度よりも、「考え方がデブ」なことが原因らしい。</t>
    </r>
    <r>
      <rPr>
        <sz val="12"/>
        <color rgb="FF545454"/>
        <rFont val="Arial"/>
        <family val="2"/>
      </rPr>
      <t xml:space="preserve"> </t>
    </r>
    <r>
      <rPr>
        <sz val="12"/>
        <color rgb="FF545454"/>
        <rFont val="ＭＳ Ｐゴシック"/>
        <family val="3"/>
        <charset val="128"/>
      </rPr>
      <t>具体的に書くと、・</t>
    </r>
    <r>
      <rPr>
        <sz val="12"/>
        <color rgb="FF545454"/>
        <rFont val="Arial"/>
        <family val="2"/>
      </rPr>
      <t xml:space="preserve"> </t>
    </r>
    <r>
      <rPr>
        <sz val="12"/>
        <color rgb="FF545454"/>
        <rFont val="ＭＳ Ｐゴシック"/>
        <family val="3"/>
        <charset val="128"/>
      </rPr>
      <t>コーラが食べ物の中で一番好き　　－はい、そうなんです。飲料とかではなく、食物の中で一番コーラが好きです。・</t>
    </r>
    <r>
      <rPr>
        <sz val="12"/>
        <color rgb="FF545454"/>
        <rFont val="Arial"/>
        <family val="2"/>
      </rPr>
      <t xml:space="preserve"> </t>
    </r>
    <r>
      <rPr>
        <sz val="12"/>
        <color rgb="FF545454"/>
        <rFont val="ＭＳ Ｐゴシック"/>
        <family val="3"/>
        <charset val="128"/>
      </rPr>
      <t>ラーメンが大好き　　－はい、有料サイト「らーめんなび」に登録してまでチェックしています。・</t>
    </r>
    <r>
      <rPr>
        <sz val="12"/>
        <color rgb="FF545454"/>
        <rFont val="Arial"/>
        <family val="2"/>
      </rPr>
      <t xml:space="preserve"> </t>
    </r>
    <r>
      <rPr>
        <sz val="12"/>
        <color rgb="FF545454"/>
        <rFont val="ＭＳ Ｐゴシック"/>
        <family val="3"/>
        <charset val="128"/>
      </rPr>
      <t>菓子パンが恋人</t>
    </r>
    <r>
      <rPr>
        <sz val="12"/>
        <color rgb="FF545454"/>
        <rFont val="Arial"/>
        <family val="2"/>
      </rPr>
      <t xml:space="preserve"> </t>
    </r>
    <r>
      <rPr>
        <sz val="12"/>
        <color rgb="FF545454"/>
        <rFont val="ＭＳ Ｐゴシック"/>
        <family val="3"/>
        <charset val="128"/>
      </rPr>
      <t>　　－何を食べた後でも、口が水代わりに菓子パンを欲してしまう。もう恋です。うーん、困った。</t>
    </r>
    <r>
      <rPr>
        <sz val="12"/>
        <color rgb="FF545454"/>
        <rFont val="Arial"/>
        <family val="2"/>
      </rPr>
      <t xml:space="preserve"> </t>
    </r>
    <r>
      <rPr>
        <sz val="12"/>
        <color rgb="FF545454"/>
        <rFont val="ＭＳ Ｐゴシック"/>
        <family val="3"/>
        <charset val="128"/>
      </rPr>
      <t>「考え方がデブ」ということは、私がダイエット方法を考えても、それはデブ寄りのダイエット方法であるということになる。じゃあ、世間一般に言われているダイエット方法にトライすればと思ったが、ほんっとに世の中にはダイエット法が多すぎる！選べん！もし選んだとしても、やはりそれは「考え方がデブ」な私が選ぶのだから、</t>
    </r>
    <r>
      <rPr>
        <sz val="12"/>
        <color rgb="FF545454"/>
        <rFont val="Arial"/>
        <family val="2"/>
      </rPr>
      <t xml:space="preserve"> </t>
    </r>
    <r>
      <rPr>
        <sz val="12"/>
        <color rgb="FF545454"/>
        <rFont val="ＭＳ Ｐゴシック"/>
        <family val="3"/>
        <charset val="128"/>
      </rPr>
      <t>低脂肪ではなく甘口なダイエット法になってしまうのではと一抹の不安がある。うーん、困った困った困ったぞーーーー！！！！！</t>
    </r>
    <r>
      <rPr>
        <sz val="12"/>
        <color rgb="FF545454"/>
        <rFont val="Arial"/>
        <family val="2"/>
      </rPr>
      <t xml:space="preserve"> </t>
    </r>
    <r>
      <rPr>
        <sz val="12"/>
        <color rgb="FF545454"/>
        <rFont val="ＭＳ Ｐゴシック"/>
        <family val="3"/>
        <charset val="128"/>
      </rPr>
      <t>何か流行の「朝バナナダイエット」みたいに画期的な方法はないのか</t>
    </r>
    <r>
      <rPr>
        <sz val="12"/>
        <color rgb="FF545454"/>
        <rFont val="Arial"/>
        <family val="2"/>
      </rPr>
      <t>…</t>
    </r>
    <r>
      <rPr>
        <sz val="12"/>
        <color rgb="FF545454"/>
        <rFont val="ＭＳ Ｐゴシック"/>
        <family val="3"/>
        <charset val="128"/>
      </rPr>
      <t>。そんな時に福田フクスケ君から、あるダイエット方法を提案された。</t>
    </r>
    <r>
      <rPr>
        <sz val="12"/>
        <color rgb="FF545454"/>
        <rFont val="Arial"/>
        <family val="2"/>
      </rPr>
      <t xml:space="preserve"> </t>
    </r>
    <r>
      <rPr>
        <sz val="12"/>
        <color rgb="FF545454"/>
        <rFont val="ＭＳ Ｐゴシック"/>
        <family val="3"/>
        <charset val="128"/>
      </rPr>
      <t>「夜おはぎダイエット」</t>
    </r>
    <r>
      <rPr>
        <sz val="12"/>
        <color rgb="FF545454"/>
        <rFont val="Arial"/>
        <family val="2"/>
      </rPr>
      <t>…</t>
    </r>
    <r>
      <rPr>
        <sz val="12"/>
        <color rgb="FF545454"/>
        <rFont val="ＭＳ Ｐゴシック"/>
        <family val="3"/>
        <charset val="128"/>
      </rPr>
      <t>おー。そうかそうか。そういえば、以前、電車で女子高生が「洋菓子より和菓子の方が断然低カロリーなんだって」と話していたのを聞いたことある。</t>
    </r>
    <r>
      <rPr>
        <sz val="12"/>
        <color rgb="FF545454"/>
        <rFont val="Arial"/>
        <family val="2"/>
      </rPr>
      <t xml:space="preserve"> </t>
    </r>
    <r>
      <rPr>
        <sz val="12"/>
        <color rgb="FF545454"/>
        <rFont val="ＭＳ Ｐゴシック"/>
        <family val="3"/>
        <charset val="128"/>
      </rPr>
      <t>調べてみたら、コンビニとかで売られているシュークリーム１個に比べて、おはぎは１個はだいたい半分ぐらいのカロリー・・・</t>
    </r>
    <r>
      <rPr>
        <sz val="12"/>
        <color rgb="FF545454"/>
        <rFont val="Arial"/>
        <family val="2"/>
      </rPr>
      <t xml:space="preserve"> </t>
    </r>
    <r>
      <rPr>
        <sz val="12"/>
        <color rgb="FF545454"/>
        <rFont val="ＭＳ Ｐゴシック"/>
        <family val="3"/>
        <charset val="128"/>
      </rPr>
      <t>おおおお、お？これは？イケるんではないのか！！？そもそも「考え方がデブ」なことが問題なのだから、お菓子を我慢するということは精神的に良くない。でも、それじゃ太る。ならば、一番食事量の多い夕食を抜いて、カロリーの低い和菓子に替える。</t>
    </r>
    <r>
      <rPr>
        <sz val="12"/>
        <color rgb="FF545454"/>
        <rFont val="Arial"/>
        <family val="2"/>
      </rPr>
      <t>…</t>
    </r>
    <r>
      <rPr>
        <sz val="12"/>
        <color rgb="FF545454"/>
        <rFont val="ＭＳ Ｐゴシック"/>
        <family val="3"/>
        <charset val="128"/>
      </rPr>
      <t>うん、これだ！！ありがとうフクスケ！！ということで、「新しいダイエット」は私ますらおが本日</t>
    </r>
    <r>
      <rPr>
        <sz val="12"/>
        <color rgb="FF545454"/>
        <rFont val="Arial"/>
        <family val="2"/>
      </rPr>
      <t>1/25</t>
    </r>
    <r>
      <rPr>
        <sz val="12"/>
        <color rgb="FF545454"/>
        <rFont val="ＭＳ Ｐゴシック"/>
        <family val="3"/>
        <charset val="128"/>
      </rPr>
      <t>より一週間「夜おはぎダイエット」に挑戦します！！！</t>
    </r>
    <r>
      <rPr>
        <sz val="12"/>
        <color rgb="FF545454"/>
        <rFont val="Arial"/>
        <family val="2"/>
      </rPr>
      <t xml:space="preserve"> </t>
    </r>
    <r>
      <rPr>
        <sz val="12"/>
        <color rgb="FF545454"/>
        <rFont val="ＭＳ Ｐゴシック"/>
        <family val="3"/>
        <charset val="128"/>
      </rPr>
      <t>経過は本日の夕食（おはぎ）より毎日このコラムににてご報告します！！乞うご期待！！</t>
    </r>
    <phoneticPr fontId="5"/>
  </si>
  <si>
    <t>http://www.otsuka-new-corpo.com/</t>
  </si>
  <si>
    <r>
      <t>この体重計に乗ると、自動的に体重を計って、自分用の体重管理サイトに</t>
    </r>
    <r>
      <rPr>
        <sz val="12"/>
        <color rgb="FF545454"/>
        <rFont val="Arial"/>
        <family val="2"/>
      </rPr>
      <t>WiFi</t>
    </r>
    <r>
      <rPr>
        <sz val="12"/>
        <color rgb="FF545454"/>
        <rFont val="ＭＳ Ｐゴシック"/>
        <family val="3"/>
        <charset val="128"/>
      </rPr>
      <t>でアップロードし、グラフを描画してくれる。のみならず、設定すれば、好きな</t>
    </r>
    <r>
      <rPr>
        <sz val="12"/>
        <color rgb="FF545454"/>
        <rFont val="Arial"/>
        <family val="2"/>
      </rPr>
      <t>Twitter</t>
    </r>
    <r>
      <rPr>
        <sz val="12"/>
        <color rgb="FF545454"/>
        <rFont val="ＭＳ Ｐゴシック"/>
        <family val="3"/>
        <charset val="128"/>
      </rPr>
      <t>アカウントにつぶやいてくれるのである。ぼくは当然ライフログ用の裏アカウントに入れて</t>
    </r>
    <r>
      <rPr>
        <sz val="12"/>
        <color rgb="FF545454"/>
        <rFont val="Arial"/>
        <family val="2"/>
      </rPr>
      <t>ifttt</t>
    </r>
    <r>
      <rPr>
        <sz val="12"/>
        <color rgb="FF545454"/>
        <rFont val="ＭＳ Ｐゴシック"/>
        <family val="3"/>
        <charset val="128"/>
      </rPr>
      <t>でライフログ用のノートブックにまとめている。テクノロジーは完璧である。さて、この体重が、スペイン出張の毎晩パーティと、正月太りで、まんまと破壊的に太ってしまった。リセットとして、以前効果が出た「おにぎりダイエット」をやってみようと思う。これはタレントのつんく♂氏が考案して、自分および所属のタレントにやらせて大成功だったものだが、自分もある程度結果が出た。つんく氏のはかなり過酷なのだが、ぼくはかなり簡略化＆安易化している。これから２週間、本ブログで経過を報告していくので、うまくいくか、いかないか（あるいは挫折してしまうか）をみなさん見守ってください。</t>
    </r>
    <r>
      <rPr>
        <sz val="12"/>
        <color rgb="FF545454"/>
        <rFont val="Arial"/>
        <family val="2"/>
      </rPr>
      <t xml:space="preserve"> </t>
    </r>
    <r>
      <rPr>
        <sz val="12"/>
        <color rgb="FF545454"/>
        <rFont val="ＭＳ Ｐゴシック"/>
        <family val="3"/>
        <charset val="128"/>
      </rPr>
      <t>【ルール】</t>
    </r>
    <r>
      <rPr>
        <sz val="12"/>
        <color rgb="FF545454"/>
        <rFont val="Arial"/>
        <family val="2"/>
      </rPr>
      <t xml:space="preserve">? </t>
    </r>
    <r>
      <rPr>
        <sz val="12"/>
        <color rgb="FF545454"/>
        <rFont val="ＭＳ Ｐゴシック"/>
        <family val="3"/>
        <charset val="128"/>
      </rPr>
      <t>期間は</t>
    </r>
    <r>
      <rPr>
        <sz val="12"/>
        <color rgb="FF545454"/>
        <rFont val="Arial"/>
        <family val="2"/>
      </rPr>
      <t>2012</t>
    </r>
    <r>
      <rPr>
        <sz val="12"/>
        <color rgb="FF545454"/>
        <rFont val="ＭＳ Ｐゴシック"/>
        <family val="3"/>
        <charset val="128"/>
      </rPr>
      <t>年１月２５日（水曜日）から２月８日（水曜日）までの２週間とする</t>
    </r>
    <r>
      <rPr>
        <sz val="12"/>
        <color rgb="FF545454"/>
        <rFont val="Arial"/>
        <family val="2"/>
      </rPr>
      <t xml:space="preserve">? </t>
    </r>
    <r>
      <rPr>
        <sz val="12"/>
        <color rgb="FF545454"/>
        <rFont val="ＭＳ Ｐゴシック"/>
        <family val="3"/>
        <charset val="128"/>
      </rPr>
      <t>朝は「野菜一日これ一本」</t>
    </r>
    <r>
      <rPr>
        <sz val="12"/>
        <color rgb="FF545454"/>
        <rFont val="Arial"/>
        <family val="2"/>
      </rPr>
      <t>200ml</t>
    </r>
    <r>
      <rPr>
        <sz val="12"/>
        <color rgb="FF545454"/>
        <rFont val="ＭＳ Ｐゴシック"/>
        <family val="3"/>
        <charset val="128"/>
      </rPr>
      <t>と「紀文の調製豆乳」</t>
    </r>
    <r>
      <rPr>
        <sz val="12"/>
        <color rgb="FF545454"/>
        <rFont val="Arial"/>
        <family val="2"/>
      </rPr>
      <t>200ml</t>
    </r>
    <r>
      <rPr>
        <sz val="12"/>
        <color rgb="FF545454"/>
        <rFont val="ＭＳ Ｐゴシック"/>
        <family val="3"/>
        <charset val="128"/>
      </rPr>
      <t>を各</t>
    </r>
    <r>
      <rPr>
        <sz val="12"/>
        <color rgb="FF545454"/>
        <rFont val="Arial"/>
        <family val="2"/>
      </rPr>
      <t>1</t>
    </r>
    <r>
      <rPr>
        <sz val="12"/>
        <color rgb="FF545454"/>
        <rFont val="ＭＳ Ｐゴシック"/>
        <family val="3"/>
        <charset val="128"/>
      </rPr>
      <t>パック飲む＝＞</t>
    </r>
    <r>
      <rPr>
        <sz val="12"/>
        <color rgb="FF545454"/>
        <rFont val="Arial"/>
        <family val="2"/>
      </rPr>
      <t>184kcal</t>
    </r>
    <r>
      <rPr>
        <sz val="12"/>
        <color rgb="FF545454"/>
        <rFont val="ＭＳ Ｐゴシック"/>
        <family val="3"/>
        <charset val="128"/>
      </rPr>
      <t>、まあ</t>
    </r>
    <r>
      <rPr>
        <sz val="12"/>
        <color rgb="FF545454"/>
        <rFont val="Arial"/>
        <family val="2"/>
      </rPr>
      <t xml:space="preserve">200kcal? </t>
    </r>
    <r>
      <rPr>
        <sz val="12"/>
        <color rgb="FF545454"/>
        <rFont val="ＭＳ Ｐゴシック"/>
        <family val="3"/>
        <charset val="128"/>
      </rPr>
      <t>昼はコンビニのおにぎりを３個食べる。具材は</t>
    </r>
    <r>
      <rPr>
        <sz val="12"/>
        <color rgb="FF545454"/>
        <rFont val="Arial"/>
        <family val="2"/>
      </rPr>
      <t>200kcal</t>
    </r>
    <r>
      <rPr>
        <sz val="12"/>
        <color rgb="FF545454"/>
        <rFont val="ＭＳ Ｐゴシック"/>
        <family val="3"/>
        <charset val="128"/>
      </rPr>
      <t>までならなんでもよい＝＞</t>
    </r>
    <r>
      <rPr>
        <sz val="12"/>
        <color rgb="FF545454"/>
        <rFont val="Arial"/>
        <family val="2"/>
      </rPr>
      <t xml:space="preserve">600kcal? </t>
    </r>
    <r>
      <rPr>
        <sz val="12"/>
        <color rgb="FF545454"/>
        <rFont val="ＭＳ Ｐゴシック"/>
        <family val="3"/>
        <charset val="128"/>
      </rPr>
      <t>夕方はコンビニのおにぎりを３個食べる。具材は</t>
    </r>
    <r>
      <rPr>
        <sz val="12"/>
        <color rgb="FF545454"/>
        <rFont val="Arial"/>
        <family val="2"/>
      </rPr>
      <t>200kcal</t>
    </r>
    <r>
      <rPr>
        <sz val="12"/>
        <color rgb="FF545454"/>
        <rFont val="ＭＳ Ｐゴシック"/>
        <family val="3"/>
        <charset val="128"/>
      </rPr>
      <t>までならなんでもよい＝＞</t>
    </r>
    <r>
      <rPr>
        <sz val="12"/>
        <color rgb="FF545454"/>
        <rFont val="Arial"/>
        <family val="2"/>
      </rPr>
      <t xml:space="preserve">600kcal? </t>
    </r>
    <r>
      <rPr>
        <sz val="12"/>
        <color rgb="FF545454"/>
        <rFont val="ＭＳ Ｐゴシック"/>
        <family val="3"/>
        <charset val="128"/>
      </rPr>
      <t>夜はコンビニのおにぎりを３個食べる。具材は</t>
    </r>
    <r>
      <rPr>
        <sz val="12"/>
        <color rgb="FF545454"/>
        <rFont val="Arial"/>
        <family val="2"/>
      </rPr>
      <t>200kcal</t>
    </r>
    <r>
      <rPr>
        <sz val="12"/>
        <color rgb="FF545454"/>
        <rFont val="ＭＳ Ｐゴシック"/>
        <family val="3"/>
        <charset val="128"/>
      </rPr>
      <t>までならなんでもよい＝＞</t>
    </r>
    <r>
      <rPr>
        <sz val="12"/>
        <color rgb="FF545454"/>
        <rFont val="Arial"/>
        <family val="2"/>
      </rPr>
      <t>600kcal?</t>
    </r>
    <r>
      <rPr>
        <sz val="12"/>
        <color rgb="FF545454"/>
        <rFont val="ＭＳ Ｐゴシック"/>
        <family val="3"/>
        <charset val="128"/>
      </rPr>
      <t>他に取っていいもの：お茶、烏龍茶、ジャスミン茶、無糖炭酸水、コカコーラゼロ、カルピスアミノゼロ、水</t>
    </r>
    <r>
      <rPr>
        <sz val="12"/>
        <color rgb="FF545454"/>
        <rFont val="Arial"/>
        <family val="2"/>
      </rPr>
      <t xml:space="preserve">? </t>
    </r>
    <r>
      <rPr>
        <sz val="12"/>
        <color rgb="FF545454"/>
        <rFont val="ＭＳ Ｐゴシック"/>
        <family val="3"/>
        <charset val="128"/>
      </rPr>
      <t>おにぎりの代替として豆乳野菜ジュースを使うことも可</t>
    </r>
    <r>
      <rPr>
        <sz val="12"/>
        <color rgb="FF545454"/>
        <rFont val="Arial"/>
        <family val="2"/>
      </rPr>
      <t xml:space="preserve"> </t>
    </r>
    <r>
      <rPr>
        <sz val="12"/>
        <color rgb="FF545454"/>
        <rFont val="ＭＳ Ｐゴシック"/>
        <family val="3"/>
        <charset val="128"/>
      </rPr>
      <t>・以上まあ</t>
    </r>
    <r>
      <rPr>
        <sz val="12"/>
        <color rgb="FF545454"/>
        <rFont val="Arial"/>
        <family val="2"/>
      </rPr>
      <t xml:space="preserve">2000kcal? </t>
    </r>
    <r>
      <rPr>
        <sz val="12"/>
        <color rgb="FF545454"/>
        <rFont val="ＭＳ Ｐゴシック"/>
        <family val="3"/>
        <charset val="128"/>
      </rPr>
      <t>土日のうち１日は、何を食べてもよい（人と会う約束はここに入れる）</t>
    </r>
    <r>
      <rPr>
        <sz val="12"/>
        <color rgb="FF545454"/>
        <rFont val="Arial"/>
        <family val="2"/>
      </rPr>
      <t xml:space="preserve">? </t>
    </r>
    <r>
      <rPr>
        <sz val="12"/>
        <color rgb="FF545454"/>
        <rFont val="ＭＳ Ｐゴシック"/>
        <family val="3"/>
        <charset val="128"/>
      </rPr>
      <t>ただし外食しなかった日を、朝昼晩豆乳野菜ジュースのみの断食とする</t>
    </r>
    <r>
      <rPr>
        <sz val="12"/>
        <color rgb="FF545454"/>
        <rFont val="Arial"/>
        <family val="2"/>
      </rPr>
      <t xml:space="preserve">? </t>
    </r>
    <r>
      <rPr>
        <sz val="12"/>
        <color rgb="FF545454"/>
        <rFont val="ＭＳ Ｐゴシック"/>
        <family val="3"/>
        <charset val="128"/>
      </rPr>
      <t>運動として朝夕横浜からみなとみらいまでを歩いて往復する</t>
    </r>
    <r>
      <rPr>
        <sz val="12"/>
        <color rgb="FF545454"/>
        <rFont val="Arial"/>
        <family val="2"/>
      </rPr>
      <t xml:space="preserve">? </t>
    </r>
    <r>
      <rPr>
        <sz val="12"/>
        <color rgb="FF545454"/>
        <rFont val="ＭＳ Ｐゴシック"/>
        <family val="3"/>
        <charset val="128"/>
      </rPr>
      <t>期間は</t>
    </r>
    <r>
      <rPr>
        <sz val="12"/>
        <color rgb="FF545454"/>
        <rFont val="Arial"/>
        <family val="2"/>
      </rPr>
      <t>2012</t>
    </r>
    <r>
      <rPr>
        <sz val="12"/>
        <color rgb="FF545454"/>
        <rFont val="ＭＳ Ｐゴシック"/>
        <family val="3"/>
        <charset val="128"/>
      </rPr>
      <t>年１月２５日（水曜日）からの２週間とする</t>
    </r>
    <r>
      <rPr>
        <sz val="12"/>
        <color rgb="FF545454"/>
        <rFont val="Arial"/>
        <family val="2"/>
      </rPr>
      <t xml:space="preserve">? </t>
    </r>
    <r>
      <rPr>
        <sz val="12"/>
        <color rgb="FF545454"/>
        <rFont val="ＭＳ Ｐゴシック"/>
        <family val="3"/>
        <charset val="128"/>
      </rPr>
      <t>毎週水曜日と土曜日に見直す</t>
    </r>
    <r>
      <rPr>
        <sz val="12"/>
        <color rgb="FF545454"/>
        <rFont val="Arial"/>
        <family val="2"/>
      </rPr>
      <t xml:space="preserve">? </t>
    </r>
    <r>
      <rPr>
        <sz val="12"/>
        <color rgb="FF545454"/>
        <rFont val="ＭＳ Ｐゴシック"/>
        <family val="3"/>
        <charset val="128"/>
      </rPr>
      <t>目標は</t>
    </r>
    <r>
      <rPr>
        <sz val="12"/>
        <color rgb="FF545454"/>
        <rFont val="Arial"/>
        <family val="2"/>
      </rPr>
      <t>85kg</t>
    </r>
    <r>
      <rPr>
        <sz val="12"/>
        <color rgb="FF545454"/>
        <rFont val="ＭＳ Ｐゴシック"/>
        <family val="3"/>
        <charset val="128"/>
      </rPr>
      <t>夜の３個が余計だという気がするが、これでどれぐらい痩せるか（太るか）やってみる。じぶん実験室だ。</t>
    </r>
    <phoneticPr fontId="5"/>
  </si>
  <si>
    <t>http://blog.query1000.com/archives/2012-01-25.html</t>
    <phoneticPr fontId="5"/>
  </si>
  <si>
    <r>
      <t>はい、遂に、始まります</t>
    </r>
    <r>
      <rPr>
        <sz val="12"/>
        <color rgb="FF545454"/>
        <rFont val="Arial"/>
        <family val="2"/>
      </rPr>
      <t>!!</t>
    </r>
    <r>
      <rPr>
        <sz val="12"/>
        <color rgb="FF545454"/>
        <rFont val="ＭＳ Ｐゴシック"/>
        <family val="3"/>
        <charset val="128"/>
      </rPr>
      <t>今泉兄、</t>
    </r>
    <r>
      <rPr>
        <sz val="12"/>
        <color rgb="FF545454"/>
        <rFont val="Arial"/>
        <family val="2"/>
      </rPr>
      <t>41</t>
    </r>
    <r>
      <rPr>
        <sz val="12"/>
        <color rgb="FF545454"/>
        <rFont val="ＭＳ Ｐゴシック"/>
        <family val="3"/>
        <charset val="128"/>
      </rPr>
      <t>歳、若干デブがお送りする、公開ダイエット。今までのダイエットは、単なる序章でした。いや～、</t>
    </r>
    <r>
      <rPr>
        <sz val="12"/>
        <color rgb="FF545454"/>
        <rFont val="Arial"/>
        <family val="2"/>
      </rPr>
      <t>81</t>
    </r>
    <r>
      <rPr>
        <sz val="12"/>
        <color rgb="FF545454"/>
        <rFont val="ＭＳ Ｐゴシック"/>
        <family val="3"/>
        <charset val="128"/>
      </rPr>
      <t>日間は、序章なんて、誰も気づきませんよね。でも、ほんとなんですよ、ほんと。誰ですが、単なる言い訳だ</t>
    </r>
    <r>
      <rPr>
        <sz val="12"/>
        <color rgb="FF545454"/>
        <rFont val="Arial"/>
        <family val="2"/>
      </rPr>
      <t>!!</t>
    </r>
    <r>
      <rPr>
        <sz val="12"/>
        <color rgb="FF545454"/>
        <rFont val="ＭＳ Ｐゴシック"/>
        <family val="3"/>
        <charset val="128"/>
      </rPr>
      <t>って、ツッコミ入れているのは。でも、この先の事を聞けば、きっとご理解頂けると思います。今泉兄の念入りなマーケティングによる、調査の日々。それが、この</t>
    </r>
    <r>
      <rPr>
        <sz val="12"/>
        <color rgb="FF545454"/>
        <rFont val="Arial"/>
        <family val="2"/>
      </rPr>
      <t>81</t>
    </r>
    <r>
      <rPr>
        <sz val="12"/>
        <color rgb="FF545454"/>
        <rFont val="ＭＳ Ｐゴシック"/>
        <family val="3"/>
        <charset val="128"/>
      </rPr>
      <t>日間だったんですよ。自分自身の体の調査、そして、この現代の、この日本の状況。その中で、一番最適なダイエット方法を見つける為の期間でした。では、ダイエット</t>
    </r>
    <r>
      <rPr>
        <sz val="12"/>
        <color rgb="FF545454"/>
        <rFont val="Arial"/>
        <family val="2"/>
      </rPr>
      <t>81</t>
    </r>
    <r>
      <rPr>
        <sz val="12"/>
        <color rgb="FF545454"/>
        <rFont val="ＭＳ Ｐゴシック"/>
        <family val="3"/>
        <charset val="128"/>
      </rPr>
      <t>日目の朝の体重を見てみましょう。【身長】</t>
    </r>
    <r>
      <rPr>
        <sz val="12"/>
        <color rgb="FF545454"/>
        <rFont val="Arial"/>
        <family val="2"/>
      </rPr>
      <t>164cm</t>
    </r>
    <r>
      <rPr>
        <sz val="12"/>
        <color rgb="FF545454"/>
        <rFont val="ＭＳ Ｐゴシック"/>
        <family val="3"/>
        <charset val="128"/>
      </rPr>
      <t>【体重】</t>
    </r>
    <r>
      <rPr>
        <sz val="12"/>
        <color rgb="FF545454"/>
        <rFont val="Arial"/>
        <family val="2"/>
      </rPr>
      <t>68.5kg(-1.4kg/-4.0kg)</t>
    </r>
    <r>
      <rPr>
        <sz val="12"/>
        <color rgb="FF545454"/>
        <rFont val="ＭＳ Ｐゴシック"/>
        <family val="3"/>
        <charset val="128"/>
      </rPr>
      <t>【ウエスト】</t>
    </r>
    <r>
      <rPr>
        <sz val="12"/>
        <color rgb="FF545454"/>
        <rFont val="Arial"/>
        <family val="2"/>
      </rPr>
      <t>93.0cm(±0cm/-6.0cm)</t>
    </r>
    <r>
      <rPr>
        <sz val="12"/>
        <color rgb="FF545454"/>
        <rFont val="ＭＳ Ｐゴシック"/>
        <family val="3"/>
        <charset val="128"/>
      </rPr>
      <t>【体脂肪率】</t>
    </r>
    <r>
      <rPr>
        <sz val="12"/>
        <color rgb="FF545454"/>
        <rFont val="Arial"/>
        <family val="2"/>
      </rPr>
      <t>25.4%(-1.1%/-2.6%)</t>
    </r>
    <r>
      <rPr>
        <sz val="12"/>
        <color rgb="FF545454"/>
        <rFont val="ＭＳ Ｐゴシック"/>
        <family val="3"/>
        <charset val="128"/>
      </rPr>
      <t>はい、序章最後の日、良い感じです。予定通りです。では、ダイエット本編の前に、昨日の食事レポートからですね。昨日は、ダイエットを休むぞ、またまた休むぞ</t>
    </r>
    <r>
      <rPr>
        <sz val="12"/>
        <color rgb="FF545454"/>
        <rFont val="Arial"/>
        <family val="2"/>
      </rPr>
      <t>!!</t>
    </r>
    <r>
      <rPr>
        <sz val="12"/>
        <color rgb="FF545454"/>
        <rFont val="ＭＳ Ｐゴシック"/>
        <family val="3"/>
        <charset val="128"/>
      </rPr>
      <t>って事で。予定では、土日だけのお休みが、月曜日、そして、昨日、火曜日も休む事に。ズルズルとは、この事で、ズルズルの意味を、体を持って表現してみました。そして、昨日食べたのは、朝は急いでいてナシ。ランチに、カツカレーを、打ち合わせ先のビルのお店で頂きました。最近は、そのビルで食べるのは、カツカレーが定番です。そして、夕飯は、自宅で、ご飯ナシの生姜焼き。生姜焼き定食の、ご飯抜きって感じです。しかし、会社に戻って、パンを</t>
    </r>
    <r>
      <rPr>
        <sz val="12"/>
        <color rgb="FF545454"/>
        <rFont val="Arial"/>
        <family val="2"/>
      </rPr>
      <t>1</t>
    </r>
    <r>
      <rPr>
        <sz val="12"/>
        <color rgb="FF545454"/>
        <rFont val="ＭＳ Ｐゴシック"/>
        <family val="3"/>
        <charset val="128"/>
      </rPr>
      <t>個、かじりました。本来なら、その後、夜食だって事で、食べちゃうのですが。結構、深夜まで仕事をして、そのまま寝たので、単に食べて無いので、痩せたって事でして。パンをかじって、</t>
    </r>
    <r>
      <rPr>
        <sz val="12"/>
        <color rgb="FF545454"/>
        <rFont val="Arial"/>
        <family val="2"/>
      </rPr>
      <t>6</t>
    </r>
    <r>
      <rPr>
        <sz val="12"/>
        <color rgb="FF545454"/>
        <rFont val="ＭＳ Ｐゴシック"/>
        <family val="3"/>
        <charset val="128"/>
      </rPr>
      <t>時間くらいしてから寝たので、当たり前ですね・・・。そして、太るだけ、太っていたので、</t>
    </r>
    <r>
      <rPr>
        <sz val="12"/>
        <color rgb="FF545454"/>
        <rFont val="Arial"/>
        <family val="2"/>
      </rPr>
      <t>1.5</t>
    </r>
    <r>
      <rPr>
        <sz val="12"/>
        <color rgb="FF545454"/>
        <rFont val="ＭＳ Ｐゴシック"/>
        <family val="3"/>
        <charset val="128"/>
      </rPr>
      <t>キロくらい、すぐに痩せます。運動しなくても、痩せます。これ、デブの特権です</t>
    </r>
    <r>
      <rPr>
        <sz val="12"/>
        <color rgb="FF545454"/>
        <rFont val="Arial"/>
        <family val="2"/>
      </rPr>
      <t>!!</t>
    </r>
    <r>
      <rPr>
        <sz val="12"/>
        <color rgb="FF545454"/>
        <rFont val="ＭＳ Ｐゴシック"/>
        <family val="3"/>
        <charset val="128"/>
      </rPr>
      <t>いや～、そして、本日、序章の最後の日。やっと、やっと、ダイエット本格開始ですよ。そう、その名も、ズバリ、ピザダイエット</t>
    </r>
    <r>
      <rPr>
        <sz val="12"/>
        <color rgb="FF545454"/>
        <rFont val="Arial"/>
        <family val="2"/>
      </rPr>
      <t>!!</t>
    </r>
    <r>
      <rPr>
        <sz val="12"/>
        <color rgb="FF545454"/>
        <rFont val="ＭＳ Ｐゴシック"/>
        <family val="3"/>
        <charset val="128"/>
      </rPr>
      <t>実は、この間、いろいろな食べ物を食べて、レポートしてたんですよ。その一つが、断食。断食してみた</t>
    </r>
    <r>
      <rPr>
        <sz val="12"/>
        <color rgb="FF545454"/>
        <rFont val="Arial"/>
        <family val="2"/>
      </rPr>
      <t>!!</t>
    </r>
    <r>
      <rPr>
        <sz val="12"/>
        <color rgb="FF545454"/>
        <rFont val="ＭＳ Ｐゴシック"/>
        <family val="3"/>
        <charset val="128"/>
      </rPr>
      <t>ってレポートの日のアクセスが、一番多いです。実は、今も・・・。でも、断食は、</t>
    </r>
    <r>
      <rPr>
        <sz val="12"/>
        <color rgb="FF545454"/>
        <rFont val="Arial"/>
        <family val="2"/>
      </rPr>
      <t>5</t>
    </r>
    <r>
      <rPr>
        <sz val="12"/>
        <color rgb="FF545454"/>
        <rFont val="ＭＳ Ｐゴシック"/>
        <family val="3"/>
        <charset val="128"/>
      </rPr>
      <t>日で断念。それ以上だと、誘惑が多くて、仕事をしている今泉兄としては、無理。仕事で、付き合いで、ランチミーティングだったり、夜の飲み会。特に、夜の飲み会は、お酒を交わしながらだと、仕事の話しも、より進みますからね。しかし、実は、個人的にはお酒は好きじゃなく、一生飲まなくても生きていけるくらいに、プライベートでは、ほぼほぼ飲みません。ただ、めちゃくちゃ強いというか、自分の限界を知っているので。限界を知ると、お酒、強くなるというか、元々強いのもあり。結構、飲めるんですよ・・・。ま～、飲まなくても、テンションはアゲアゲなので。飲んでもアゲアゲなので。そこで、もちろん、飲み会では、結構飲むんですよ。だから、太る</t>
    </r>
    <r>
      <rPr>
        <sz val="12"/>
        <color rgb="FF545454"/>
        <rFont val="Arial"/>
        <family val="2"/>
      </rPr>
      <t>!!</t>
    </r>
    <r>
      <rPr>
        <sz val="12"/>
        <color rgb="FF545454"/>
        <rFont val="ＭＳ Ｐゴシック"/>
        <family val="3"/>
        <charset val="128"/>
      </rPr>
      <t>飲んで、炭水化物は、食べまくり。居酒屋でも、ナポリタンがあれば、ピザがあれば、食べまくります。なので、断食は無理だな～と。過去に</t>
    </r>
    <r>
      <rPr>
        <sz val="12"/>
        <color rgb="FF545454"/>
        <rFont val="Arial"/>
        <family val="2"/>
      </rPr>
      <t>5</t>
    </r>
    <r>
      <rPr>
        <sz val="12"/>
        <color rgb="FF545454"/>
        <rFont val="ＭＳ Ｐゴシック"/>
        <family val="3"/>
        <charset val="128"/>
      </rPr>
      <t>日目に断念した事が、この公開ダイエット期間中でも、</t>
    </r>
    <r>
      <rPr>
        <sz val="12"/>
        <color rgb="FF545454"/>
        <rFont val="Arial"/>
        <family val="2"/>
      </rPr>
      <t>2</t>
    </r>
    <r>
      <rPr>
        <sz val="12"/>
        <color rgb="FF545454"/>
        <rFont val="ＭＳ Ｐゴシック"/>
        <family val="3"/>
        <charset val="128"/>
      </rPr>
      <t>回ほどあり。なので、もう、断食も、プチ断食も、辞めた</t>
    </r>
    <r>
      <rPr>
        <sz val="12"/>
        <color rgb="FF545454"/>
        <rFont val="Arial"/>
        <family val="2"/>
      </rPr>
      <t>!!</t>
    </r>
    <r>
      <rPr>
        <sz val="12"/>
        <color rgb="FF545454"/>
        <rFont val="ＭＳ Ｐゴシック"/>
        <family val="3"/>
        <charset val="128"/>
      </rPr>
      <t>って事でして。そこで、繰り上げになったのが、アクセス数</t>
    </r>
    <r>
      <rPr>
        <sz val="12"/>
        <color rgb="FF545454"/>
        <rFont val="Arial"/>
        <family val="2"/>
      </rPr>
      <t>2</t>
    </r>
    <r>
      <rPr>
        <sz val="12"/>
        <color rgb="FF545454"/>
        <rFont val="ＭＳ Ｐゴシック"/>
        <family val="3"/>
        <charset val="128"/>
      </rPr>
      <t>位の、餃子ダイエット。そんなダイエットあるのか</t>
    </r>
    <r>
      <rPr>
        <sz val="12"/>
        <color rgb="FF545454"/>
        <rFont val="Arial"/>
        <family val="2"/>
      </rPr>
      <t>!?</t>
    </r>
    <r>
      <rPr>
        <sz val="12"/>
        <color rgb="FF545454"/>
        <rFont val="ＭＳ Ｐゴシック"/>
        <family val="3"/>
        <charset val="128"/>
      </rPr>
      <t>って驚きだったのですが。とあるテレビ番組で紹介されて、今泉兄が</t>
    </r>
    <r>
      <rPr>
        <sz val="12"/>
        <color rgb="FF545454"/>
        <rFont val="Arial"/>
        <family val="2"/>
      </rPr>
      <t>1</t>
    </r>
    <r>
      <rPr>
        <sz val="12"/>
        <color rgb="FF545454"/>
        <rFont val="ＭＳ Ｐゴシック"/>
        <family val="3"/>
        <charset val="128"/>
      </rPr>
      <t>日だけ餃子を食べたレポートに、アクセス殺到。そこで、実際に、餃子ダイエットを調べ、本を買い、実践しました。ところが・・・。なんだか、今泉兄のライフスタイルに合わずに、これまた、断念。ま～、究極のダイエット方法だったのですが・・・。ほんと、餃子ダイエットの本の通りに実施すれば、痩せそうです。というか、アレやれば、痩せますよ、誰だって。しかし、こだわりの強い、今泉兄。餃子を毎日食べる事にこだわりすぎて、ある意味、パンク・・・。もう少し、柔軟に実施すれば、きっと続けられ、ダイエット成功していたと思います。という事で、いったんリセットして、もう一度、餃子ダイエットするのが、本来の流れです。反省点をちゃんと見つめて、新たな気持ちで、餃子ダイエットをすれば、成功します。ただ、それだと、芸が無いというか、面白くないじゃないですか</t>
    </r>
    <r>
      <rPr>
        <sz val="12"/>
        <color rgb="FF545454"/>
        <rFont val="Arial"/>
        <family val="2"/>
      </rPr>
      <t>!?</t>
    </r>
    <r>
      <rPr>
        <sz val="12"/>
        <color rgb="FF545454"/>
        <rFont val="ＭＳ Ｐゴシック"/>
        <family val="3"/>
        <charset val="128"/>
      </rPr>
      <t>そこで、無謀にも、アクセス数</t>
    </r>
    <r>
      <rPr>
        <sz val="12"/>
        <color rgb="FF545454"/>
        <rFont val="Arial"/>
        <family val="2"/>
      </rPr>
      <t>3</t>
    </r>
    <r>
      <rPr>
        <sz val="12"/>
        <color rgb="FF545454"/>
        <rFont val="ＭＳ Ｐゴシック"/>
        <family val="3"/>
        <charset val="128"/>
      </rPr>
      <t>位の、なんだか知りませんが、ピザダイエット。このキーワードで検索する人、結構いるんですよ。これは、テレビでも紹介されていませんし、ピザダイエットの本も売っていません。ただ、これまた、今泉兄が</t>
    </r>
    <r>
      <rPr>
        <sz val="12"/>
        <color rgb="FF545454"/>
        <rFont val="Arial"/>
        <family val="2"/>
      </rPr>
      <t>1</t>
    </r>
    <r>
      <rPr>
        <sz val="12"/>
        <color rgb="FF545454"/>
        <rFont val="ＭＳ Ｐゴシック"/>
        <family val="3"/>
        <charset val="128"/>
      </rPr>
      <t>日だけピザを食べて、ピザダイエットしてみた</t>
    </r>
    <r>
      <rPr>
        <sz val="12"/>
        <color rgb="FF545454"/>
        <rFont val="Arial"/>
        <family val="2"/>
      </rPr>
      <t>!!</t>
    </r>
    <r>
      <rPr>
        <sz val="12"/>
        <color rgb="FF545454"/>
        <rFont val="ＭＳ Ｐゴシック"/>
        <family val="3"/>
        <charset val="128"/>
      </rPr>
      <t>って日のダイエットレポートに・・・。結構、アクセスがあるんですよ、毎日、毎日。なので、決めました。そう、今泉兄がピザダイエットを開発し、実践し、レポートする事を。もちろん、ベースになるのは、前回の餃子ダイエットの方法です。餃子ダイエットは、ほんと、究極だと思うので、その餃子をピザに置き換えて。さらに、今泉兄のライフスタイルにカスタマイズして、実践してみたいと思います。名付けて、『今泉兄の、仕事しながら痩せられる、究極のピザダイエット』って感じで。マニュアルとして、餃子ダイエットの本を元に、今泉兄のダイエットレポートを読むと、痩せるって計算です。これで、頓挫して、ご迷惑を勝手にかけてしまった、餃子ダイエットの著者の方にも、お礼というか、お詫びもでき。あ、まったく知らない方で、一方的な愛ですので、ご了承下さい。ほんと、餃子ダイエットに惚れ込んでいますよ、今泉兄。だからこそ、餃子をピザに変更し、その理論が当たっている事を、証明します</t>
    </r>
    <r>
      <rPr>
        <sz val="12"/>
        <color rgb="FF545454"/>
        <rFont val="Arial"/>
        <family val="2"/>
      </rPr>
      <t>!!</t>
    </r>
    <r>
      <rPr>
        <sz val="12"/>
        <color rgb="FF545454"/>
        <rFont val="ＭＳ Ｐゴシック"/>
        <family val="3"/>
        <charset val="128"/>
      </rPr>
      <t>それが、餃子ダイエットを失敗した罰です</t>
    </r>
    <r>
      <rPr>
        <sz val="12"/>
        <color rgb="FF545454"/>
        <rFont val="Arial"/>
        <family val="2"/>
      </rPr>
      <t>!!</t>
    </r>
    <r>
      <rPr>
        <sz val="12"/>
        <color rgb="FF545454"/>
        <rFont val="ＭＳ Ｐゴシック"/>
        <family val="3"/>
        <charset val="128"/>
      </rPr>
      <t>ピザダイエットを成功させ、原点である餃子ダイエットを流行らせたいと思います。はい。という事で、明日から、ご期待下さい。『今泉兄の、仕事しながら痩せられる、究極のピザダイエット』。遂に、明日始まります。なお、本日は、最後のマーケティングという事で。今泉兄の、自分自身の限界を知る為に。ピザ</t>
    </r>
    <r>
      <rPr>
        <sz val="12"/>
        <color rgb="FF545454"/>
        <rFont val="Arial"/>
        <family val="2"/>
      </rPr>
      <t>M</t>
    </r>
    <r>
      <rPr>
        <sz val="12"/>
        <color rgb="FF545454"/>
        <rFont val="ＭＳ Ｐゴシック"/>
        <family val="3"/>
        <charset val="128"/>
      </rPr>
      <t>サイズを、一人丸ごと食べて、どれくらい太るかの調査を実施しました</t>
    </r>
    <r>
      <rPr>
        <sz val="12"/>
        <color rgb="FF545454"/>
        <rFont val="Arial"/>
        <family val="2"/>
      </rPr>
      <t>!!</t>
    </r>
    <r>
      <rPr>
        <sz val="12"/>
        <color rgb="FF545454"/>
        <rFont val="ＭＳ Ｐゴシック"/>
        <family val="3"/>
        <charset val="128"/>
      </rPr>
      <t>今日は、朝に小さいモンキーバナナとジュースを頂いただけで。後は、先ほど、ピザを一人寂しく頂きました</t>
    </r>
    <r>
      <rPr>
        <sz val="12"/>
        <color rgb="FF545454"/>
        <rFont val="Arial"/>
        <family val="2"/>
      </rPr>
      <t>!!</t>
    </r>
    <r>
      <rPr>
        <sz val="12"/>
        <color rgb="FF545454"/>
        <rFont val="ＭＳ Ｐゴシック"/>
        <family val="3"/>
        <charset val="128"/>
      </rPr>
      <t>クーポンで</t>
    </r>
    <r>
      <rPr>
        <sz val="12"/>
        <color rgb="FF545454"/>
        <rFont val="Arial"/>
        <family val="2"/>
      </rPr>
      <t>M</t>
    </r>
    <r>
      <rPr>
        <sz val="12"/>
        <color rgb="FF545454"/>
        <rFont val="ＭＳ Ｐゴシック"/>
        <family val="3"/>
        <charset val="128"/>
      </rPr>
      <t>サイズは</t>
    </r>
    <r>
      <rPr>
        <sz val="12"/>
        <color rgb="FF545454"/>
        <rFont val="Arial"/>
        <family val="2"/>
      </rPr>
      <t>1600</t>
    </r>
    <r>
      <rPr>
        <sz val="12"/>
        <color rgb="FF545454"/>
        <rFont val="ＭＳ Ｐゴシック"/>
        <family val="3"/>
        <charset val="128"/>
      </rPr>
      <t>円。さらに、ネットで注文で</t>
    </r>
    <r>
      <rPr>
        <sz val="12"/>
        <color rgb="FF545454"/>
        <rFont val="Arial"/>
        <family val="2"/>
      </rPr>
      <t>5%OFF</t>
    </r>
    <r>
      <rPr>
        <sz val="12"/>
        <color rgb="FF545454"/>
        <rFont val="ＭＳ Ｐゴシック"/>
        <family val="3"/>
        <charset val="128"/>
      </rPr>
      <t>。そして、支払いは、楽天ポイントが貯まっていたので、現金はゼロ。いや～、得した気分ですが、食べて、眠くなり、仮眠しちゃいました・・・。はたして、これで、どれくらい太るのか。この数字が、基本になります。ここから、明日から始める、ピザダイエットの詳細が決まりますので。全て、計画的。全て、予定通り。そして、もちろん、実際は嘘です</t>
    </r>
    <r>
      <rPr>
        <sz val="12"/>
        <color rgb="FF545454"/>
        <rFont val="Arial"/>
        <family val="2"/>
      </rPr>
      <t>!!</t>
    </r>
    <r>
      <rPr>
        <sz val="12"/>
        <color rgb="FF545454"/>
        <rFont val="ＭＳ Ｐゴシック"/>
        <family val="3"/>
        <charset val="128"/>
      </rPr>
      <t>調査とか、マーケティングとか、ぜんぜん、嘘です</t>
    </r>
    <r>
      <rPr>
        <sz val="12"/>
        <color rgb="FF545454"/>
        <rFont val="Arial"/>
        <family val="2"/>
      </rPr>
      <t>!!</t>
    </r>
    <r>
      <rPr>
        <sz val="12"/>
        <color rgb="FF545454"/>
        <rFont val="ＭＳ Ｐゴシック"/>
        <family val="3"/>
        <charset val="128"/>
      </rPr>
      <t>はい、単なる言い訳で、結果オーライですよ、結果。この</t>
    </r>
    <r>
      <rPr>
        <sz val="12"/>
        <color rgb="FF545454"/>
        <rFont val="Arial"/>
        <family val="2"/>
      </rPr>
      <t>81</t>
    </r>
    <r>
      <rPr>
        <sz val="12"/>
        <color rgb="FF545454"/>
        <rFont val="ＭＳ Ｐゴシック"/>
        <family val="3"/>
        <charset val="128"/>
      </rPr>
      <t>日間のダイエット、大失敗です</t>
    </r>
    <r>
      <rPr>
        <sz val="12"/>
        <color rgb="FF545454"/>
        <rFont val="Arial"/>
        <family val="2"/>
      </rPr>
      <t>!!</t>
    </r>
    <r>
      <rPr>
        <sz val="12"/>
        <color rgb="FF545454"/>
        <rFont val="ＭＳ Ｐゴシック"/>
        <family val="3"/>
        <charset val="128"/>
      </rPr>
      <t>その言い訳をするために、初めから計画していたかのように、演出してみました。でも、ピザダイエットを実施するのは、本当ですので。そして、餃子ダイエットが凄いのも、本当です。さらに、もう、お気づきだと思いますが、今泉兄がだらしないのも、事実です。だからデブです。デブは本当です。では、明日から、ピザダイエット。どんなダイエットになるのかは、今の今泉兄も、知りません・・・。明日、一緒に考えましょう。ただ、ほぼほぼ、餃子ダイエットを見本にするので。結構、良い感じのダイエットになると思っています。では、餃子ダイエットの本を読んで、お待ち下さいね～。人から見たら失敗という結果でも。自身にとっては、ステップだと思える時があります。結局、夢って叶ってしまえば、過程も評価されますので、叶えましょう。</t>
    </r>
    <phoneticPr fontId="5"/>
  </si>
  <si>
    <t>http://buzz.digi.st/kukutama/article/000000341.html</t>
  </si>
  <si>
    <r>
      <t>骨盤ダイエット始めます＾＾</t>
    </r>
    <r>
      <rPr>
        <sz val="12"/>
        <color rgb="FF545454"/>
        <rFont val="Arial"/>
        <family val="2"/>
      </rPr>
      <t>2011</t>
    </r>
    <r>
      <rPr>
        <sz val="12"/>
        <color rgb="FF545454"/>
        <rFont val="ＭＳ Ｐゴシック"/>
        <family val="3"/>
        <charset val="128"/>
      </rPr>
      <t>年</t>
    </r>
    <r>
      <rPr>
        <sz val="12"/>
        <color rgb="FF545454"/>
        <rFont val="Arial"/>
        <family val="2"/>
      </rPr>
      <t>12</t>
    </r>
    <r>
      <rPr>
        <sz val="12"/>
        <color rgb="FF545454"/>
        <rFont val="ＭＳ Ｐゴシック"/>
        <family val="3"/>
        <charset val="128"/>
      </rPr>
      <t>月</t>
    </r>
    <r>
      <rPr>
        <sz val="12"/>
        <color rgb="FF545454"/>
        <rFont val="Arial"/>
        <family val="2"/>
      </rPr>
      <t xml:space="preserve"> 2</t>
    </r>
    <r>
      <rPr>
        <sz val="12"/>
        <color rgb="FF545454"/>
        <rFont val="ＭＳ Ｐゴシック"/>
        <family val="3"/>
        <charset val="128"/>
      </rPr>
      <t>日</t>
    </r>
    <r>
      <rPr>
        <sz val="12"/>
        <color rgb="FF545454"/>
        <rFont val="Arial"/>
        <family val="2"/>
      </rPr>
      <t xml:space="preserve"> 06:49</t>
    </r>
    <r>
      <rPr>
        <sz val="12"/>
        <color rgb="FF545454"/>
        <rFont val="ＭＳ Ｐゴシック"/>
        <family val="3"/>
        <charset val="128"/>
      </rPr>
      <t>みなさん今日は寒い日ですね。お風邪など引いてらっしゃいませんか？美魔女１２／１</t>
    </r>
    <r>
      <rPr>
        <sz val="12"/>
        <color rgb="FF545454"/>
        <rFont val="Arial"/>
        <family val="2"/>
      </rPr>
      <t>.jpg</t>
    </r>
    <r>
      <rPr>
        <sz val="12"/>
        <color rgb="FF545454"/>
        <rFont val="ＭＳ Ｐゴシック"/>
        <family val="3"/>
        <charset val="128"/>
      </rPr>
      <t>せんじつ、スリムビューティハウスさんでの撮影の後年間エステフリーパス契約をして頂きました</t>
    </r>
    <r>
      <rPr>
        <sz val="12"/>
        <color rgb="FF545454"/>
        <rFont val="Arial"/>
        <family val="2"/>
      </rPr>
      <t>sbh1.jpg</t>
    </r>
    <r>
      <rPr>
        <sz val="12"/>
        <color rgb="FF545454"/>
        <rFont val="ＭＳ Ｐゴシック"/>
        <family val="3"/>
        <charset val="128"/>
      </rPr>
      <t>オリエンタルスパ銀座店　ゴッドハンドの店長　前田美絵さんとパチリ。これから、一年間、月２回のエステでくびれのある、素敵なオリエンタルボディに変身したいと思います☆</t>
    </r>
    <phoneticPr fontId="5"/>
  </si>
  <si>
    <t>http://bimajo.jp/blog/hyuga/2015/03/327.html</t>
  </si>
  <si>
    <r>
      <t>ダイエット始めます！</t>
    </r>
    <r>
      <rPr>
        <sz val="12"/>
        <color rgb="FF545454"/>
        <rFont val="Arial"/>
        <family val="2"/>
      </rPr>
      <t xml:space="preserve">  </t>
    </r>
    <r>
      <rPr>
        <sz val="12"/>
        <color rgb="FF545454"/>
        <rFont val="ＭＳ Ｐゴシック"/>
        <family val="3"/>
        <charset val="128"/>
      </rPr>
      <t>さてさて事の発端はマイローライダーって何キロ有るの？？パーツを軽いものを付けて減量。逆に剛性が有りすぎる物を付けて増量。サービスマニュアルによると乾燥重量２７２キロ。ガソリン、オイル等でプラス１４キロ。合計２８６キロ。結構有りますね</t>
    </r>
    <r>
      <rPr>
        <sz val="12"/>
        <color rgb="FF545454"/>
        <rFont val="Arial"/>
        <family val="2"/>
      </rPr>
      <t>?..........</t>
    </r>
    <r>
      <rPr>
        <sz val="12"/>
        <color rgb="FF545454"/>
        <rFont val="ＭＳ Ｐゴシック"/>
        <family val="3"/>
        <charset val="128"/>
      </rPr>
      <t>家に有るのはヘルスメーター一個だから測れないよな</t>
    </r>
    <r>
      <rPr>
        <sz val="12"/>
        <color rgb="FF545454"/>
        <rFont val="Arial"/>
        <family val="2"/>
      </rPr>
      <t>?</t>
    </r>
    <r>
      <rPr>
        <sz val="12"/>
        <color rgb="FF545454"/>
        <rFont val="ＭＳ Ｐゴシック"/>
        <family val="3"/>
        <charset val="128"/>
      </rPr>
      <t>。と悩んでた所そうだ！ガレージ　　パイレーツに行こう！ここのショップは２０年以上も食べ歩き＆バイク＆車でお世話になっているアメ車のチューニング屋さんです！早速と出てきました！ヘルスメーターとは一味も二味も違うビレットの車重計！まずはバイクだけの重量をフロント２８９ポンド　（１３１、１キロ）　　　リア３１５ポンド（１４２、９キロ）　　合計６０４ポンド（２７４キロ）２８６ー２７４＝１２キロ　　　　吊るしの状態よりも１２キロ軽くなってますね。もうチョット軽くしたいね。ついでに乗車状態も測っときましょう。画像では足がついた状態ですが実際はステップに足を載せた状態で測っております。フロント３４８ポンド（１５８キロ）　　　リア４２１ポンド（１９１キロ）　　合計７６９ポンド（３４８、８キロ）服を着た私がプラス７５キロくらいですな。やはりハーレーかなりなリア荷重ですね。バイクのダイエットを考えつつも前後荷重の比率も考えて行きましょう！つづくそして私のダイエットも！（笑</t>
    </r>
    <phoneticPr fontId="5"/>
  </si>
  <si>
    <t>mmhkurara.exblog.jp</t>
  </si>
  <si>
    <r>
      <t>ダイエット始めます</t>
    </r>
    <r>
      <rPr>
        <sz val="12"/>
        <color rgb="FF545454"/>
        <rFont val="Arial"/>
        <family val="2"/>
      </rPr>
      <t>2015</t>
    </r>
    <r>
      <rPr>
        <sz val="12"/>
        <color rgb="FF545454"/>
        <rFont val="ＭＳ Ｐゴシック"/>
        <family val="3"/>
        <charset val="128"/>
      </rPr>
      <t>年</t>
    </r>
    <r>
      <rPr>
        <sz val="12"/>
        <color rgb="FF545454"/>
        <rFont val="Arial"/>
        <family val="2"/>
      </rPr>
      <t>4</t>
    </r>
    <r>
      <rPr>
        <sz val="12"/>
        <color rgb="FF545454"/>
        <rFont val="ＭＳ Ｐゴシック"/>
        <family val="3"/>
        <charset val="128"/>
      </rPr>
      <t>月</t>
    </r>
    <r>
      <rPr>
        <sz val="12"/>
        <color rgb="FF545454"/>
        <rFont val="Arial"/>
        <family val="2"/>
      </rPr>
      <t>26</t>
    </r>
    <r>
      <rPr>
        <sz val="12"/>
        <color rgb="FF545454"/>
        <rFont val="ＭＳ Ｐゴシック"/>
        <family val="3"/>
        <charset val="128"/>
      </rPr>
      <t>日</t>
    </r>
    <r>
      <rPr>
        <sz val="12"/>
        <color rgb="FF545454"/>
        <rFont val="Arial"/>
        <family val="2"/>
      </rPr>
      <t xml:space="preserve"> by admin  </t>
    </r>
    <r>
      <rPr>
        <sz val="12"/>
        <color rgb="FF545454"/>
        <rFont val="ＭＳ Ｐゴシック"/>
        <family val="3"/>
        <charset val="128"/>
      </rPr>
      <t>高校時代までは身長</t>
    </r>
    <r>
      <rPr>
        <sz val="12"/>
        <color rgb="FF545454"/>
        <rFont val="Arial"/>
        <family val="2"/>
      </rPr>
      <t>170</t>
    </r>
    <r>
      <rPr>
        <sz val="12"/>
        <color rgb="FF545454"/>
        <rFont val="ＭＳ Ｐゴシック"/>
        <family val="3"/>
        <charset val="128"/>
      </rPr>
      <t>㎝、体重</t>
    </r>
    <r>
      <rPr>
        <sz val="12"/>
        <color rgb="FF545454"/>
        <rFont val="Arial"/>
        <family val="2"/>
      </rPr>
      <t>62kg</t>
    </r>
    <r>
      <rPr>
        <sz val="12"/>
        <color rgb="FF545454"/>
        <rFont val="ＭＳ Ｐゴシック"/>
        <family val="3"/>
        <charset val="128"/>
      </rPr>
      <t>と男としてはごくごく平凡な体格だった自分。しかし</t>
    </r>
    <r>
      <rPr>
        <sz val="12"/>
        <color rgb="FF545454"/>
        <rFont val="Arial"/>
        <family val="2"/>
      </rPr>
      <t>10</t>
    </r>
    <r>
      <rPr>
        <sz val="12"/>
        <color rgb="FF545454"/>
        <rFont val="ＭＳ Ｐゴシック"/>
        <family val="3"/>
        <charset val="128"/>
      </rPr>
      <t>年の時が過ぎ気がつけば体重</t>
    </r>
    <r>
      <rPr>
        <sz val="12"/>
        <color rgb="FF545454"/>
        <rFont val="Arial"/>
        <family val="2"/>
      </rPr>
      <t>85kg</t>
    </r>
    <r>
      <rPr>
        <sz val="12"/>
        <color rgb="FF545454"/>
        <rFont val="ＭＳ Ｐゴシック"/>
        <family val="3"/>
        <charset val="128"/>
      </rPr>
      <t>の肥満体となってしまいました。それでも大して気にかけたことはありませんでした。しかしある日受けた会社の健康診断で厳しい現実を突きつけられることに・・・。体重は当然標準以上。担当したお医者さんに「</t>
    </r>
    <r>
      <rPr>
        <sz val="12"/>
        <color rgb="FF545454"/>
        <rFont val="Arial"/>
        <family val="2"/>
      </rPr>
      <t>20</t>
    </r>
    <r>
      <rPr>
        <sz val="12"/>
        <color rgb="FF545454"/>
        <rFont val="ＭＳ Ｐゴシック"/>
        <family val="3"/>
        <charset val="128"/>
      </rPr>
      <t>代ですよね？」とのたまわれるハメに。採血を行おうとするも皮下脂肪のせいで中々血管が浮き出ず看護師さん大困惑。極めつけは肝機能と血中の脂肪濃度の数値。結果は壊滅的で</t>
    </r>
    <r>
      <rPr>
        <sz val="12"/>
        <color rgb="FF545454"/>
        <rFont val="Arial"/>
        <family val="2"/>
      </rPr>
      <t>20</t>
    </r>
    <r>
      <rPr>
        <sz val="12"/>
        <color rgb="FF545454"/>
        <rFont val="ＭＳ Ｐゴシック"/>
        <family val="3"/>
        <charset val="128"/>
      </rPr>
      <t>代半ばの実年齢に対しその機能は職場の</t>
    </r>
    <r>
      <rPr>
        <sz val="12"/>
        <color rgb="FF545454"/>
        <rFont val="Arial"/>
        <family val="2"/>
      </rPr>
      <t>50</t>
    </r>
    <r>
      <rPr>
        <sz val="12"/>
        <color rgb="FF545454"/>
        <rFont val="ＭＳ Ｐゴシック"/>
        <family val="3"/>
        <charset val="128"/>
      </rPr>
      <t>代のおっさん以下。おそらく肝臓はフォアグラ状態（要は脂肪肝）となっているでしょう。届いた健康診断結果には病院への紹介状（通称赤紙）が添付される始末・・・（</t>
    </r>
    <r>
      <rPr>
        <sz val="12"/>
        <color rgb="FF545454"/>
        <rFont val="Arial"/>
        <family val="2"/>
      </rPr>
      <t>20</t>
    </r>
    <r>
      <rPr>
        <sz val="12"/>
        <color rgb="FF545454"/>
        <rFont val="ＭＳ Ｐゴシック"/>
        <family val="3"/>
        <charset val="128"/>
      </rPr>
      <t>代の社員では私が初めてだそうです）。「実はこれってかなりまずいんじゃね？」専門の機関に見てもらいようやく自分の立場を理解することができました。このままいくとへたすりゃ</t>
    </r>
    <r>
      <rPr>
        <sz val="12"/>
        <color rgb="FF545454"/>
        <rFont val="Arial"/>
        <family val="2"/>
      </rPr>
      <t>20</t>
    </r>
    <r>
      <rPr>
        <sz val="12"/>
        <color rgb="FF545454"/>
        <rFont val="ＭＳ Ｐゴシック"/>
        <family val="3"/>
        <charset val="128"/>
      </rPr>
      <t>代で糖尿病、痛風、肝機能障害などの生活習慣病を発症、一生病院通いなんてことも十分あり得るのでは・・・。しかし私はまだ</t>
    </r>
    <r>
      <rPr>
        <sz val="12"/>
        <color rgb="FF545454"/>
        <rFont val="Arial"/>
        <family val="2"/>
      </rPr>
      <t>20</t>
    </r>
    <r>
      <rPr>
        <sz val="12"/>
        <color rgb="FF545454"/>
        <rFont val="ＭＳ Ｐゴシック"/>
        <family val="3"/>
        <charset val="128"/>
      </rPr>
      <t>代。年齢的にはまだまだ余裕はあるはず！自分の健康のためにもかつての体型を取り戻すべくダイエットを始めることにしました。</t>
    </r>
    <r>
      <rPr>
        <sz val="12"/>
        <color rgb="FF545454"/>
        <rFont val="Arial"/>
        <family val="2"/>
      </rPr>
      <t xml:space="preserve"> </t>
    </r>
    <phoneticPr fontId="5"/>
  </si>
  <si>
    <t>2014年 09月 22日</t>
  </si>
  <si>
    <t>http://www.shinagawagamers.com/2015/04/26/hello-world/</t>
    <phoneticPr fontId="5"/>
  </si>
  <si>
    <r>
      <t>銀座・池田式若返りダイエット</t>
    </r>
    <r>
      <rPr>
        <sz val="12"/>
        <color rgb="FF545454"/>
        <rFont val="Arial"/>
        <family val="2"/>
      </rPr>
      <t>!!</t>
    </r>
    <r>
      <rPr>
        <sz val="12"/>
        <color rgb="FF545454"/>
        <rFont val="ＭＳ Ｐゴシック"/>
        <family val="3"/>
        <charset val="128"/>
      </rPr>
      <t>　公開ダイエット始めます</t>
    </r>
    <r>
      <rPr>
        <sz val="12"/>
        <color rgb="FF545454"/>
        <rFont val="Arial"/>
        <family val="2"/>
      </rPr>
      <t xml:space="preserve">!(2010.08.31) </t>
    </r>
    <r>
      <rPr>
        <sz val="12"/>
        <color rgb="FF545454"/>
        <rFont val="ＭＳ Ｐゴシック"/>
        <family val="3"/>
        <charset val="128"/>
      </rPr>
      <t>ごきげんよう、</t>
    </r>
    <r>
      <rPr>
        <sz val="12"/>
        <color rgb="FF545454"/>
        <rFont val="Arial"/>
        <family val="2"/>
      </rPr>
      <t>JUNO</t>
    </r>
    <r>
      <rPr>
        <sz val="12"/>
        <color rgb="FF545454"/>
        <rFont val="ＭＳ Ｐゴシック"/>
        <family val="3"/>
        <charset val="128"/>
      </rPr>
      <t>です。タイトル通り、突然ですがダイエット宣言</t>
    </r>
    <r>
      <rPr>
        <sz val="12"/>
        <color rgb="FF545454"/>
        <rFont val="Arial"/>
        <family val="2"/>
      </rPr>
      <t xml:space="preserve">!! </t>
    </r>
    <r>
      <rPr>
        <sz val="12"/>
        <color rgb="FF545454"/>
        <rFont val="ＭＳ Ｐゴシック"/>
        <family val="3"/>
        <charset val="128"/>
      </rPr>
      <t>ベスト体重から</t>
    </r>
    <r>
      <rPr>
        <sz val="12"/>
        <color rgb="FF545454"/>
        <rFont val="Arial"/>
        <family val="2"/>
      </rPr>
      <t>15kg</t>
    </r>
    <r>
      <rPr>
        <sz val="12"/>
        <color rgb="FF545454"/>
        <rFont val="ＭＳ Ｐゴシック"/>
        <family val="3"/>
        <charset val="128"/>
      </rPr>
      <t>も増えてしまった今</t>
    </r>
    <r>
      <rPr>
        <sz val="12"/>
        <color rgb="FF545454"/>
        <rFont val="Arial"/>
        <family val="2"/>
      </rPr>
      <t>……</t>
    </r>
    <r>
      <rPr>
        <sz val="12"/>
        <color rgb="FF545454"/>
        <rFont val="ＭＳ Ｐゴシック"/>
        <family val="3"/>
        <charset val="128"/>
      </rPr>
      <t>もうぽっちゃりなんて言えないほど厳しい現実に､「こんなんじゃぁ恋愛アドバイザーなんて言えないよなぁ」と頭を悩ませていた</t>
    </r>
    <r>
      <rPr>
        <sz val="12"/>
        <color rgb="FF545454"/>
        <rFont val="Arial"/>
        <family val="2"/>
      </rPr>
      <t>JUNO</t>
    </r>
    <r>
      <rPr>
        <sz val="12"/>
        <color rgb="FF545454"/>
        <rFont val="ＭＳ Ｐゴシック"/>
        <family val="3"/>
        <charset val="128"/>
      </rPr>
      <t>。そもそも､</t>
    </r>
    <r>
      <rPr>
        <sz val="12"/>
        <color rgb="FF545454"/>
        <rFont val="Arial"/>
        <family val="2"/>
      </rPr>
      <t>15kg</t>
    </r>
    <r>
      <rPr>
        <sz val="12"/>
        <color rgb="FF545454"/>
        <rFont val="ＭＳ Ｐゴシック"/>
        <family val="3"/>
        <charset val="128"/>
      </rPr>
      <t>増なんて想像付きます</t>
    </r>
    <r>
      <rPr>
        <sz val="12"/>
        <color rgb="FF545454"/>
        <rFont val="Arial"/>
        <family val="2"/>
      </rPr>
      <t>??</t>
    </r>
    <r>
      <rPr>
        <sz val="12"/>
        <color rgb="FF545454"/>
        <rFont val="ＭＳ Ｐゴシック"/>
        <family val="3"/>
        <charset val="128"/>
      </rPr>
      <t>仕事を言いわけにして､深夜の会食続きがたたった模様｡この</t>
    </r>
    <r>
      <rPr>
        <sz val="12"/>
        <color rgb="FF545454"/>
        <rFont val="Arial"/>
        <family val="2"/>
      </rPr>
      <t>2</t>
    </r>
    <r>
      <rPr>
        <sz val="12"/>
        <color rgb="FF545454"/>
        <rFont val="ＭＳ Ｐゴシック"/>
        <family val="3"/>
        <charset val="128"/>
      </rPr>
      <t>年間､エステに何十万</t>
    </r>
    <r>
      <rPr>
        <sz val="12"/>
        <color rgb="FF545454"/>
        <rFont val="Arial"/>
        <family val="2"/>
      </rPr>
      <t>(</t>
    </r>
    <r>
      <rPr>
        <sz val="12"/>
        <color rgb="FF545454"/>
        <rFont val="ＭＳ Ｐゴシック"/>
        <family val="3"/>
        <charset val="128"/>
      </rPr>
      <t>下手したら</t>
    </r>
    <r>
      <rPr>
        <sz val="12"/>
        <color rgb="FF545454"/>
        <rFont val="Arial"/>
        <family val="2"/>
      </rPr>
      <t>100</t>
    </r>
    <r>
      <rPr>
        <sz val="12"/>
        <color rgb="FF545454"/>
        <rFont val="ＭＳ Ｐゴシック"/>
        <family val="3"/>
        <charset val="128"/>
      </rPr>
      <t>万いっているかもしれません</t>
    </r>
    <r>
      <rPr>
        <sz val="12"/>
        <color rgb="FF545454"/>
        <rFont val="Arial"/>
        <family val="2"/>
      </rPr>
      <t>)</t>
    </r>
    <r>
      <rPr>
        <sz val="12"/>
        <color rgb="FF545454"/>
        <rFont val="ＭＳ Ｐゴシック"/>
        <family val="3"/>
        <charset val="128"/>
      </rPr>
      <t>もかけ、あらゆるダイエット法を試したものの、なかなか効果は出ませんでした｡そんな私の耳に､まったく新しいダイエットをしているという情報が。そこは銀座にある『いけだクリニック』。</t>
    </r>
    <r>
      <rPr>
        <sz val="12"/>
        <color rgb="FF545454"/>
        <rFont val="Arial"/>
        <family val="2"/>
      </rPr>
      <t xml:space="preserve"> </t>
    </r>
    <r>
      <rPr>
        <sz val="12"/>
        <color rgb="FF545454"/>
        <rFont val="ＭＳ Ｐゴシック"/>
        <family val="3"/>
        <charset val="128"/>
      </rPr>
      <t>女性誌で何度かお見かけしたことはあったのですが、アンチエイジングなどのイメージが強かったので、ダイエットは初耳。しかもこのダイエットプログラム、いけだクリニックの強み、</t>
    </r>
    <r>
      <rPr>
        <sz val="12"/>
        <color rgb="FF545454"/>
        <rFont val="Arial"/>
        <family val="2"/>
      </rPr>
      <t>“</t>
    </r>
    <r>
      <rPr>
        <sz val="12"/>
        <color rgb="FF545454"/>
        <rFont val="ＭＳ Ｐゴシック"/>
        <family val="3"/>
        <charset val="128"/>
      </rPr>
      <t>アンチエイジング</t>
    </r>
    <r>
      <rPr>
        <sz val="12"/>
        <color rgb="FF545454"/>
        <rFont val="Arial"/>
        <family val="2"/>
      </rPr>
      <t>”</t>
    </r>
    <r>
      <rPr>
        <sz val="12"/>
        <color rgb="FF545454"/>
        <rFont val="ＭＳ Ｐゴシック"/>
        <family val="3"/>
        <charset val="128"/>
      </rPr>
      <t>を掛け合わせた、</t>
    </r>
    <r>
      <rPr>
        <sz val="12"/>
        <color rgb="FF545454"/>
        <rFont val="Arial"/>
        <family val="2"/>
      </rPr>
      <t xml:space="preserve"> </t>
    </r>
    <r>
      <rPr>
        <sz val="12"/>
        <color rgb="FF545454"/>
        <rFont val="ＭＳ Ｐゴシック"/>
        <family val="3"/>
        <charset val="128"/>
      </rPr>
      <t>「若返りダイエット」なのだそう。従来のダイエットのイメージは「痩せたんだから、肌のツヤやハリが少々なくなってもしょうがない」という、「二兎を追うものは一兎も得ず」な発想でしたが、いけだクリニックの「若返りダイエット」では、「キレイになるためにダイエットをするのであって、痩せてふけては意味がない。若返りながらのダイエットをするべき」という見地に立った、いわゆる究極のダイエットなのです。理想としては、素晴らしいのですが、</t>
    </r>
    <r>
      <rPr>
        <sz val="12"/>
        <color rgb="FF545454"/>
        <rFont val="Arial"/>
        <family val="2"/>
      </rPr>
      <t xml:space="preserve"> </t>
    </r>
    <r>
      <rPr>
        <sz val="12"/>
        <color rgb="FF545454"/>
        <rFont val="ＭＳ Ｐゴシック"/>
        <family val="3"/>
        <charset val="128"/>
      </rPr>
      <t>「本当にそんなこと可能なの～？」というのが、ダイエット失敗経験しかない</t>
    </r>
    <r>
      <rPr>
        <sz val="12"/>
        <color rgb="FF545454"/>
        <rFont val="Arial"/>
        <family val="2"/>
      </rPr>
      <t>JUNO</t>
    </r>
    <r>
      <rPr>
        <sz val="12"/>
        <color rgb="FF545454"/>
        <rFont val="ＭＳ Ｐゴシック"/>
        <family val="3"/>
        <charset val="128"/>
      </rPr>
      <t>のホンネ。でも</t>
    </r>
    <r>
      <rPr>
        <sz val="12"/>
        <color rgb="FF545454"/>
        <rFont val="Arial"/>
        <family val="2"/>
      </rPr>
      <t>15kg</t>
    </r>
    <r>
      <rPr>
        <sz val="12"/>
        <color rgb="FF545454"/>
        <rFont val="ＭＳ Ｐゴシック"/>
        <family val="3"/>
        <charset val="128"/>
      </rPr>
      <t>は戻したい。しかもこれ以上老けたくない</t>
    </r>
    <r>
      <rPr>
        <sz val="12"/>
        <color rgb="FF545454"/>
        <rFont val="Arial"/>
        <family val="2"/>
      </rPr>
      <t>……</t>
    </r>
    <r>
      <rPr>
        <sz val="12"/>
        <color rgb="FF545454"/>
        <rFont val="ＭＳ Ｐゴシック"/>
        <family val="3"/>
        <charset val="128"/>
      </rPr>
      <t>。仮に、</t>
    </r>
    <r>
      <rPr>
        <sz val="12"/>
        <color rgb="FF545454"/>
        <rFont val="Arial"/>
        <family val="2"/>
      </rPr>
      <t xml:space="preserve"> </t>
    </r>
    <r>
      <rPr>
        <sz val="12"/>
        <color rgb="FF545454"/>
        <rFont val="ＭＳ Ｐゴシック"/>
        <family val="3"/>
        <charset val="128"/>
      </rPr>
      <t>若返りダイエットが本当ならば、それって世の女性にとっては至極のダイエットとなるはず</t>
    </r>
    <r>
      <rPr>
        <sz val="12"/>
        <color rgb="FF545454"/>
        <rFont val="Arial"/>
        <family val="2"/>
      </rPr>
      <t>!</t>
    </r>
    <r>
      <rPr>
        <sz val="12"/>
        <color rgb="FF545454"/>
        <rFont val="ＭＳ Ｐゴシック"/>
        <family val="3"/>
        <charset val="128"/>
      </rPr>
      <t>「体験してみたい」</t>
    </r>
    <r>
      <rPr>
        <sz val="12"/>
        <color rgb="FF545454"/>
        <rFont val="Arial"/>
        <family val="2"/>
      </rPr>
      <t xml:space="preserve"> </t>
    </r>
    <r>
      <rPr>
        <sz val="12"/>
        <color rgb="FF545454"/>
        <rFont val="ＭＳ Ｐゴシック"/>
        <family val="3"/>
        <charset val="128"/>
      </rPr>
      <t>「いや、また失敗するかも」</t>
    </r>
    <r>
      <rPr>
        <sz val="12"/>
        <color rgb="FF545454"/>
        <rFont val="Arial"/>
        <family val="2"/>
      </rPr>
      <t xml:space="preserve"> </t>
    </r>
    <r>
      <rPr>
        <sz val="12"/>
        <color rgb="FF545454"/>
        <rFont val="ＭＳ Ｐゴシック"/>
        <family val="3"/>
        <charset val="128"/>
      </rPr>
      <t>「お金貯めて脂肪吸引する？」</t>
    </r>
    <r>
      <rPr>
        <sz val="12"/>
        <color rgb="FF545454"/>
        <rFont val="Arial"/>
        <family val="2"/>
      </rPr>
      <t xml:space="preserve"> </t>
    </r>
    <r>
      <rPr>
        <sz val="12"/>
        <color rgb="FF545454"/>
        <rFont val="ＭＳ Ｐゴシック"/>
        <family val="3"/>
        <charset val="128"/>
      </rPr>
      <t>「いや、脂肪吸引って失敗の</t>
    </r>
    <r>
      <rPr>
        <sz val="12"/>
        <color rgb="FF545454"/>
        <rFont val="Arial"/>
        <family val="2"/>
      </rPr>
      <t>NEWS</t>
    </r>
    <r>
      <rPr>
        <sz val="12"/>
        <color rgb="FF545454"/>
        <rFont val="ＭＳ Ｐゴシック"/>
        <family val="3"/>
        <charset val="128"/>
      </rPr>
      <t>をよく見かけるし」</t>
    </r>
    <r>
      <rPr>
        <sz val="12"/>
        <color rgb="FF545454"/>
        <rFont val="Arial"/>
        <family val="2"/>
      </rPr>
      <t>……</t>
    </r>
    <r>
      <rPr>
        <sz val="12"/>
        <color rgb="FF545454"/>
        <rFont val="ＭＳ Ｐゴシック"/>
        <family val="3"/>
        <charset val="128"/>
      </rPr>
      <t>眠れない夜を過ごした後、</t>
    </r>
    <r>
      <rPr>
        <sz val="12"/>
        <color rgb="FF545454"/>
        <rFont val="Arial"/>
        <family val="2"/>
      </rPr>
      <t xml:space="preserve"> </t>
    </r>
    <r>
      <rPr>
        <sz val="12"/>
        <color rgb="FF545454"/>
        <rFont val="ＭＳ Ｐゴシック"/>
        <family val="3"/>
        <charset val="128"/>
      </rPr>
      <t>決意しました</t>
    </r>
    <r>
      <rPr>
        <sz val="12"/>
        <color rgb="FF545454"/>
        <rFont val="Arial"/>
        <family val="2"/>
      </rPr>
      <t>!!</t>
    </r>
    <r>
      <rPr>
        <sz val="12"/>
        <color rgb="FF545454"/>
        <rFont val="ＭＳ Ｐゴシック"/>
        <family val="3"/>
        <charset val="128"/>
      </rPr>
      <t>「若返りダイエットにチャレンジしよう</t>
    </r>
    <r>
      <rPr>
        <sz val="12"/>
        <color rgb="FF545454"/>
        <rFont val="Arial"/>
        <family val="2"/>
      </rPr>
      <t>!</t>
    </r>
    <r>
      <rPr>
        <sz val="12"/>
        <color rgb="FF545454"/>
        <rFont val="ＭＳ Ｐゴシック"/>
        <family val="3"/>
        <charset val="128"/>
      </rPr>
      <t>」ということ｡</t>
    </r>
    <r>
      <rPr>
        <sz val="12"/>
        <color rgb="FF545454"/>
        <rFont val="Arial"/>
        <family val="2"/>
      </rPr>
      <t>3</t>
    </r>
    <r>
      <rPr>
        <sz val="12"/>
        <color rgb="FF545454"/>
        <rFont val="ＭＳ Ｐゴシック"/>
        <family val="3"/>
        <charset val="128"/>
      </rPr>
      <t>日坊主な</t>
    </r>
    <r>
      <rPr>
        <sz val="12"/>
        <color rgb="FF545454"/>
        <rFont val="Arial"/>
        <family val="2"/>
      </rPr>
      <t>JUNO</t>
    </r>
    <r>
      <rPr>
        <sz val="12"/>
        <color rgb="FF545454"/>
        <rFont val="ＭＳ Ｐゴシック"/>
        <family val="3"/>
        <charset val="128"/>
      </rPr>
      <t>、人目がないと頑張れない性質。そこで、気合いを入れるために公開させていただきたいと思います。お見苦しいかも知れませんが、どうぞお付き合いくださいませ。失敗続きのこの私が成功したら、きっと皆さんも成功するはず</t>
    </r>
    <r>
      <rPr>
        <sz val="12"/>
        <color rgb="FF545454"/>
        <rFont val="Arial"/>
        <family val="2"/>
      </rPr>
      <t>!!</t>
    </r>
    <r>
      <rPr>
        <sz val="12"/>
        <color rgb="FF545454"/>
        <rFont val="ＭＳ Ｐゴシック"/>
        <family val="3"/>
        <charset val="128"/>
      </rPr>
      <t>それでこそ、</t>
    </r>
    <r>
      <rPr>
        <sz val="12"/>
        <color rgb="FF545454"/>
        <rFont val="Arial"/>
        <family val="2"/>
      </rPr>
      <t>Girls be Sparkling!!</t>
    </r>
    <r>
      <rPr>
        <sz val="12"/>
        <color rgb="FF545454"/>
        <rFont val="ＭＳ Ｐゴシック"/>
        <family val="3"/>
        <charset val="128"/>
      </rPr>
      <t>　ですよね</t>
    </r>
    <r>
      <rPr>
        <sz val="12"/>
        <color rgb="FF545454"/>
        <rFont val="Arial"/>
        <family val="2"/>
      </rPr>
      <t>!!</t>
    </r>
    <r>
      <rPr>
        <sz val="12"/>
        <color rgb="FF545454"/>
        <rFont val="ＭＳ Ｐゴシック"/>
        <family val="3"/>
        <charset val="128"/>
      </rPr>
      <t>そう、まずは私が</t>
    </r>
    <r>
      <rPr>
        <sz val="12"/>
        <color rgb="FF545454"/>
        <rFont val="Arial"/>
        <family val="2"/>
      </rPr>
      <t>Sparkling</t>
    </r>
    <r>
      <rPr>
        <sz val="12"/>
        <color rgb="FF545454"/>
        <rFont val="ＭＳ Ｐゴシック"/>
        <family val="3"/>
        <charset val="128"/>
      </rPr>
      <t>しなくっちゃ</t>
    </r>
    <r>
      <rPr>
        <sz val="12"/>
        <color rgb="FF545454"/>
        <rFont val="Arial"/>
        <family val="2"/>
      </rPr>
      <t>!!</t>
    </r>
    <r>
      <rPr>
        <sz val="12"/>
        <color rgb="FF545454"/>
        <rFont val="ＭＳ Ｐゴシック"/>
        <family val="3"/>
        <charset val="128"/>
      </rPr>
      <t>これが最後のダイエットになることを祈って</t>
    </r>
    <r>
      <rPr>
        <sz val="12"/>
        <color rgb="FF545454"/>
        <rFont val="Arial"/>
        <family val="2"/>
      </rPr>
      <t>……</t>
    </r>
    <r>
      <rPr>
        <sz val="12"/>
        <color rgb="FF545454"/>
        <rFont val="ＭＳ Ｐゴシック"/>
        <family val="3"/>
        <charset val="128"/>
      </rPr>
      <t>｡いや、最後のダイエットにしてみせる</t>
    </r>
    <r>
      <rPr>
        <sz val="12"/>
        <color rgb="FF545454"/>
        <rFont val="Arial"/>
        <family val="2"/>
      </rPr>
      <t>!!</t>
    </r>
    <r>
      <rPr>
        <sz val="12"/>
        <color rgb="FF545454"/>
        <rFont val="ＭＳ Ｐゴシック"/>
        <family val="3"/>
        <charset val="128"/>
      </rPr>
      <t>次回、銀座クリニックに突入してきます</t>
    </r>
    <r>
      <rPr>
        <sz val="12"/>
        <color rgb="FF545454"/>
        <rFont val="Arial"/>
        <family val="2"/>
      </rPr>
      <t>!!</t>
    </r>
    <r>
      <rPr>
        <sz val="12"/>
        <color rgb="FF545454"/>
        <rFont val="ＭＳ Ｐゴシック"/>
        <family val="3"/>
        <charset val="128"/>
      </rPr>
      <t>では、また、</t>
    </r>
    <r>
      <rPr>
        <sz val="12"/>
        <color rgb="FF545454"/>
        <rFont val="Arial"/>
        <family val="2"/>
      </rPr>
      <t>JUNO</t>
    </r>
    <phoneticPr fontId="5"/>
  </si>
  <si>
    <t>http://dacapo.magazineworld.jp/column/31631/</t>
  </si>
  <si>
    <r>
      <t>ダイエット始めます！当店は</t>
    </r>
    <r>
      <rPr>
        <sz val="12"/>
        <color rgb="FF545454"/>
        <rFont val="Arial"/>
        <family val="2"/>
      </rPr>
      <t>24</t>
    </r>
    <r>
      <rPr>
        <sz val="12"/>
        <color rgb="FF545454"/>
        <rFont val="ＭＳ Ｐゴシック"/>
        <family val="3"/>
        <charset val="128"/>
      </rPr>
      <t>：</t>
    </r>
    <r>
      <rPr>
        <sz val="12"/>
        <color rgb="FF545454"/>
        <rFont val="Arial"/>
        <family val="2"/>
      </rPr>
      <t>00</t>
    </r>
    <r>
      <rPr>
        <sz val="12"/>
        <color rgb="FF545454"/>
        <rFont val="ＭＳ Ｐゴシック"/>
        <family val="3"/>
        <charset val="128"/>
      </rPr>
      <t>まで営業の為、どうしても不規則な生活になってしまいます。朝ごはんは</t>
    </r>
    <r>
      <rPr>
        <sz val="12"/>
        <color rgb="FF545454"/>
        <rFont val="Arial"/>
        <family val="2"/>
      </rPr>
      <t>15</t>
    </r>
    <r>
      <rPr>
        <sz val="12"/>
        <color rgb="FF545454"/>
        <rFont val="ＭＳ Ｐゴシック"/>
        <family val="3"/>
        <charset val="128"/>
      </rPr>
      <t>時、昼ご飯は</t>
    </r>
    <r>
      <rPr>
        <sz val="12"/>
        <color rgb="FF545454"/>
        <rFont val="Arial"/>
        <family val="2"/>
      </rPr>
      <t>21</t>
    </r>
    <r>
      <rPr>
        <sz val="12"/>
        <color rgb="FF545454"/>
        <rFont val="ＭＳ Ｐゴシック"/>
        <family val="3"/>
        <charset val="128"/>
      </rPr>
      <t>時、仕事が終わって深夜</t>
    </r>
    <r>
      <rPr>
        <sz val="12"/>
        <color rgb="FF545454"/>
        <rFont val="Arial"/>
        <family val="2"/>
      </rPr>
      <t>2</t>
    </r>
    <r>
      <rPr>
        <sz val="12"/>
        <color rgb="FF545454"/>
        <rFont val="ＭＳ Ｐゴシック"/>
        <family val="3"/>
        <charset val="128"/>
      </rPr>
      <t>時頃に夜ご飯</t>
    </r>
    <r>
      <rPr>
        <sz val="12"/>
        <color rgb="FF545454"/>
        <rFont val="Arial"/>
        <family val="2"/>
      </rPr>
      <t>…</t>
    </r>
    <r>
      <rPr>
        <sz val="12"/>
        <color rgb="FF545454"/>
        <rFont val="ＭＳ Ｐゴシック"/>
        <family val="3"/>
        <charset val="128"/>
      </rPr>
      <t>早朝に寝て、昼に起きる</t>
    </r>
    <r>
      <rPr>
        <sz val="12"/>
        <color rgb="FF545454"/>
        <rFont val="Arial"/>
        <family val="2"/>
      </rPr>
      <t>…</t>
    </r>
    <r>
      <rPr>
        <sz val="12"/>
        <color rgb="FF545454"/>
        <rFont val="ＭＳ Ｐゴシック"/>
        <family val="3"/>
        <charset val="128"/>
      </rPr>
      <t>こんな生活を送って、もう５年</t>
    </r>
    <r>
      <rPr>
        <sz val="12"/>
        <color rgb="FF545454"/>
        <rFont val="Arial"/>
        <family val="2"/>
      </rPr>
      <t>…</t>
    </r>
    <r>
      <rPr>
        <sz val="12"/>
        <color rgb="FF545454"/>
        <rFont val="ＭＳ Ｐゴシック"/>
        <family val="3"/>
        <charset val="128"/>
      </rPr>
      <t>健康診断でもメタボ予備軍と診断され、</t>
    </r>
    <r>
      <rPr>
        <sz val="12"/>
        <color rgb="FF545454"/>
        <rFont val="Arial"/>
        <family val="2"/>
      </rPr>
      <t>31</t>
    </r>
    <r>
      <rPr>
        <sz val="12"/>
        <color rgb="FF545454"/>
        <rFont val="ＭＳ Ｐゴシック"/>
        <family val="3"/>
        <charset val="128"/>
      </rPr>
      <t>歳・独身の僕にはヤバすぎる現実です今まで現実逃避してきたけど、、、決心しました！痩せます！ダイエットします！！岩盤浴で体質改善をし、食事制限・運動・・１カ月５キロを目標にしたいと思いますと言っても、みんなに信じてもらえないので、ブログにて公表させていただきました！まずは岩盤浴で新陳代謝をよくし、脂肪が燃焼しやすい体にしようと思いますどうか僕のダイエット記に</t>
    </r>
    <r>
      <rPr>
        <sz val="12"/>
        <color rgb="FF545454"/>
        <rFont val="Arial"/>
        <family val="2"/>
      </rPr>
      <t>…</t>
    </r>
    <r>
      <rPr>
        <sz val="12"/>
        <color rgb="FF545454"/>
        <rFont val="ＭＳ Ｐゴシック"/>
        <family val="3"/>
        <charset val="128"/>
      </rPr>
      <t>１カ月お付き合い下さい</t>
    </r>
    <phoneticPr fontId="5"/>
  </si>
  <si>
    <t>taiheinoyu.seesaa.net/article/</t>
  </si>
  <si>
    <r>
      <t>ダイエット始めます♪</t>
    </r>
    <r>
      <rPr>
        <sz val="12"/>
        <color rgb="FF545454"/>
        <rFont val="Arial"/>
        <family val="2"/>
      </rPr>
      <t xml:space="preserve">  </t>
    </r>
    <r>
      <rPr>
        <sz val="12"/>
        <color rgb="FF545454"/>
        <rFont val="ＭＳ Ｐゴシック"/>
        <family val="3"/>
        <charset val="128"/>
      </rPr>
      <t>いつもは夏痩せするのに、今年は逆に太っています～（＞＜）昨日からダイエットを始めました。全身の写真を撮ってみじめな姿を旦那に見られ、自分を戒め（いましめ）ましたよ。しかもその写真、目が半開きなの　笑このブログでもいつもダイエットします！と言ってる気がします・・今年中に痩せようーー！引き締めようーー！！ここで公言すれば義務になるっ食事もお野菜たっぷりを心がけて。お昼はヘルシー定食♪毎食こんな感じだったらすぐ痩せるんだろうけど、甘いものが大好きなので・・ム～リ～ごはんの上に乗ってるのは白いのは最近ハマっているもの♪お豆腐・納豆・おくら・しらすなどをぐちゃぐちゃにかき混ぜたものをのせます。（最初旦那にナニコレ、と言われました・・）上に塩もみしたきゅうりを乗せると食感もいい♪何しろこれは火を使わないお料理なので暑い夏に嬉しいです～朝ごはんの残りのお味噌汁に、またまたオクラを入れました。薄く輪切りにしたおくら。これ、丸オクラという種類でちょっと赤い色が付いていましたよ♪こういうの、子どもがすっごく喜ぶポイントですよね。おくらは輪切りにしてから茹でるとトロトロネバネバになります。ヘルシーなお蕎麦のお昼ごはんも。タベラッテうちの子たち、お野菜大好きです（＾＾）あ、でも嫌いなものももちろんありますけどね。わたし小さい時、嫌いなものだらけだったので何でも食べられる人になってほしいなぁ。嫌いなものがあると不便ですよね（＞＜）今は何でも食べる雑食人間ですが～一緒にお買いものでお野菜を選ぶのも食育。ま、あんまりいい母ではないのですが。。食だけでもまともに育ててあげたいです＾＾；今日はお野菜をたっぷり買ってきて野菜もりもりの冷蔵庫です♪そしてひとまず買ったのはコレ（笑）ヤーナリズム【正規販売店】楽天ランキング</t>
    </r>
    <r>
      <rPr>
        <sz val="12"/>
        <color rgb="FF545454"/>
        <rFont val="Arial"/>
        <family val="2"/>
      </rPr>
      <t xml:space="preserve"> </t>
    </r>
    <r>
      <rPr>
        <sz val="12"/>
        <color rgb="FF545454"/>
        <rFont val="ＭＳ Ｐゴシック"/>
        <family val="3"/>
        <charset val="128"/>
      </rPr>
      <t>ダイエット・健康ジャンル第</t>
    </r>
    <r>
      <rPr>
        <sz val="12"/>
        <color rgb="FF545454"/>
        <rFont val="Arial"/>
        <family val="2"/>
      </rPr>
      <t>1</t>
    </r>
    <r>
      <rPr>
        <sz val="12"/>
        <color rgb="FF545454"/>
        <rFont val="ＭＳ Ｐゴシック"/>
        <family val="3"/>
        <charset val="128"/>
      </rPr>
      <t>位を獲得</t>
    </r>
    <r>
      <rPr>
        <sz val="12"/>
        <color rgb="FF545454"/>
        <rFont val="Arial"/>
        <family val="2"/>
      </rPr>
      <t>!!</t>
    </r>
    <r>
      <rPr>
        <sz val="12"/>
        <color rgb="FF545454"/>
        <rFont val="ＭＳ Ｐゴシック"/>
        <family val="3"/>
        <charset val="128"/>
      </rPr>
      <t>【送料無料</t>
    </r>
    <r>
      <rPr>
        <sz val="12"/>
        <color rgb="FF545454"/>
        <rFont val="Arial"/>
        <family val="2"/>
      </rPr>
      <t>...</t>
    </r>
    <r>
      <rPr>
        <sz val="12"/>
        <color rgb="FF545454"/>
        <rFont val="ＭＳ Ｐゴシック"/>
        <family val="3"/>
        <charset val="128"/>
      </rPr>
      <t>１０分でもいいらしいのですが、今朝は「ベリーダンス」のＤＶＤを一枚、３０分あまり。朝から汗だくだくです。そのまま洗濯物を干して、掃除機をかけていたら近所の仲良しママがすいかを半分おすそわけしに来てくれて、汗だくだくを見られました（笑）ダイエットＤＶＤ、飽きちゃうのが難点なのですがこれは４枚入りなので色々楽しんで出来そうです！</t>
    </r>
    <r>
      <rPr>
        <sz val="12"/>
        <color rgb="FF545454"/>
        <rFont val="Arial"/>
        <family val="2"/>
      </rPr>
      <t>4</t>
    </r>
    <r>
      <rPr>
        <sz val="12"/>
        <color rgb="FF545454"/>
        <rFont val="ＭＳ Ｐゴシック"/>
        <family val="3"/>
        <charset val="128"/>
      </rPr>
      <t>人の夢が叶いました。ワンプレートの本、全国書店で発売中です（＞＜）</t>
    </r>
    <phoneticPr fontId="5"/>
  </si>
  <si>
    <t>http://haruyasahi.exblog.jp/</t>
  </si>
  <si>
    <t>ダイエット始めます！（←宣言・笑食事メニューと運動の両方からの痩身方法こそが、必ずウェイトダウンできる必要なコツです。長距離走や縄跳びトレーニングが体操としてよく見られるですけれどさらに様々な種類があるようです。自宅近くのアスレチッククラブの会員になって泳ぐことやエクササイズを１週間の中の何曜日に行うとした方が確かなこともあるでしょう。ぞうきん掛けや庭いじりというのも体操と考えられますし、エクササイズはする暇がないという人はすきま時間でのウェイトトレーニングも効き目があります。人体が使うカロリー消費アップさせることが間違いなく体重を減らす手段の１つで、全身が活用するカロリーの７割は物質代謝になります。人体が生命維持活動を進めることで不可欠なものがエネルギー代謝なので、人による差が大で個々の年齢によっても特質が決まります。筋組織は基礎代謝量を多量に使用するものなので、エクササイズをすることで筋肉を大きくする時新陳代謝もアップします。間違いなく痩せるためには新陳代謝を上昇させてカロリーが燃えやすい性質に変え脂肪の燃え方が高い肉体に変化すると良いと言います。カロリー消費が良く体脂肪が燃えやすい体に変化することが必ず痩せる早道です。基礎代謝が高くなる効き目のある活動としては、ダンベルトレーニングや長時間歩くことが人気です。ハイキングもマシントレーニングも有酸素運動という体脂肪を使う訓練ですから、スリムになる効力も望めます。長時間同じ活動を継続することに飽きるなら、散歩や泳ぎや長距離マイペースで走ることなど、多くの有酸素の運動を実施しておけば成果があります。短期間で急激な成果が見られる細くなる方法ではなくても着実にダイエットにチャレンジする場合酸素をたくさん取りこむ運動を続けることは大事です。</t>
    <phoneticPr fontId="5"/>
  </si>
  <si>
    <t>http://www.beijing--2008.org/cat5955/post-16.html</t>
  </si>
  <si>
    <r>
      <t>説得力は見た目から。見た目印象が大事な時代と言い、どんなに自分を着飾っていてもやっぱりポッチャリしてちゃダメなんですよー。ってこの前の話の続き。以前に書いた通り、ポッチャリはいくない。生コラーゲンの化粧品を使っていくら顔をキレイにしていても、体がボリューミーだとダイエットの商材なんてお客様にお伝えできません。いや、良さは分かるのでお伝えすることは出来るのですが、説得力に欠けますからね。ここで一大決心。私、コタラヒムダイエットゲルで</t>
    </r>
    <r>
      <rPr>
        <sz val="12"/>
        <color rgb="FF545454"/>
        <rFont val="Arial"/>
        <family val="2"/>
      </rPr>
      <t>15</t>
    </r>
    <r>
      <rPr>
        <sz val="12"/>
        <color rgb="FF545454"/>
        <rFont val="ＭＳ Ｐゴシック"/>
        <family val="3"/>
        <charset val="128"/>
      </rPr>
      <t>日間のダイエット始めます</t>
    </r>
    <r>
      <rPr>
        <sz val="12"/>
        <color rgb="FF545454"/>
        <rFont val="Arial"/>
        <family val="2"/>
      </rPr>
      <t>!</t>
    </r>
    <r>
      <rPr>
        <sz val="12"/>
        <color rgb="FF545454"/>
        <rFont val="ＭＳ Ｐゴシック"/>
        <family val="3"/>
        <charset val="128"/>
      </rPr>
      <t>国連機関</t>
    </r>
    <r>
      <rPr>
        <sz val="12"/>
        <color rgb="FF545454"/>
        <rFont val="Arial"/>
        <family val="2"/>
      </rPr>
      <t>(WHO/</t>
    </r>
    <r>
      <rPr>
        <sz val="12"/>
        <color rgb="FF545454"/>
        <rFont val="ＭＳ Ｐゴシック"/>
        <family val="3"/>
        <charset val="128"/>
      </rPr>
      <t>世界保健機構</t>
    </r>
    <r>
      <rPr>
        <sz val="12"/>
        <color rgb="FF545454"/>
        <rFont val="Arial"/>
        <family val="2"/>
      </rPr>
      <t>)</t>
    </r>
    <r>
      <rPr>
        <sz val="12"/>
        <color rgb="FF545454"/>
        <rFont val="ＭＳ Ｐゴシック"/>
        <family val="3"/>
        <charset val="128"/>
      </rPr>
      <t>が認めたスリランカ産コタラヒムブツこれがスゴイらしいんですよね～。検索してみてください。「古くから糖尿病改善や高血圧、便秘、肥満、デトックスなどの民間療法に使われてきました。」とか言って、お茶とかサプリとか色々出てきますから。ちなみに、インド産は安価で手に入りやすいですが、効果の程は行って帰ってくるほど違うって話ですよ。んで、私はお茶を飲むわけでもサプリメントを飲むわけでもないんです。フルーチェみたいなダイエットゲルってのでいわゆる置き換えダイエットをするのです。</t>
    </r>
    <phoneticPr fontId="5"/>
  </si>
  <si>
    <t>2014.07.31</t>
  </si>
  <si>
    <t>http://www.b-salon.jp/salon/vivien/blog/detail_850.html</t>
  </si>
  <si>
    <r>
      <t>最近、新陳代謝が悪くなったようで太ってしまった（</t>
    </r>
    <r>
      <rPr>
        <sz val="12"/>
        <color rgb="FF666600"/>
        <rFont val="Arial"/>
        <family val="2"/>
      </rPr>
      <t>T T</t>
    </r>
    <r>
      <rPr>
        <sz val="12"/>
        <color rgb="FF666600"/>
        <rFont val="ＭＳ Ｐゴシック"/>
        <family val="3"/>
        <charset val="128"/>
      </rPr>
      <t>）</t>
    </r>
    <r>
      <rPr>
        <sz val="12"/>
        <color rgb="FF666600"/>
        <rFont val="Arial"/>
        <family val="2"/>
      </rPr>
      <t xml:space="preserve"> </t>
    </r>
    <r>
      <rPr>
        <sz val="12"/>
        <color rgb="FF666600"/>
        <rFont val="ＭＳ Ｐゴシック"/>
        <family val="3"/>
        <charset val="128"/>
      </rPr>
      <t>なので、本気でダイエットしようと決意☆</t>
    </r>
    <r>
      <rPr>
        <sz val="12"/>
        <color rgb="FF666600"/>
        <rFont val="Arial"/>
        <family val="2"/>
      </rPr>
      <t xml:space="preserve">    </t>
    </r>
    <r>
      <rPr>
        <sz val="12"/>
        <color rgb="FF666600"/>
        <rFont val="ＭＳ Ｐゴシック"/>
        <family val="3"/>
        <charset val="128"/>
      </rPr>
      <t>たまたま、ネットで「今さらだけど、トレーシーメソッドいい！！」というのを読んで</t>
    </r>
    <r>
      <rPr>
        <sz val="12"/>
        <color rgb="FF666600"/>
        <rFont val="Arial"/>
        <family val="2"/>
      </rPr>
      <t xml:space="preserve"> </t>
    </r>
    <r>
      <rPr>
        <sz val="12"/>
        <color rgb="FF666600"/>
        <rFont val="ＭＳ Ｐゴシック"/>
        <family val="3"/>
        <charset val="128"/>
      </rPr>
      <t>アマゾンでレビューを読んでみると・・・</t>
    </r>
    <r>
      <rPr>
        <sz val="12"/>
        <color rgb="FF666600"/>
        <rFont val="Arial"/>
        <family val="2"/>
      </rPr>
      <t xml:space="preserve"> </t>
    </r>
    <r>
      <rPr>
        <sz val="12"/>
        <color rgb="FF666600"/>
        <rFont val="ＭＳ Ｐゴシック"/>
        <family val="3"/>
        <charset val="128"/>
      </rPr>
      <t>⇒ザ・トレーシー・メソッド</t>
    </r>
    <r>
      <rPr>
        <sz val="12"/>
        <color rgb="FF666600"/>
        <rFont val="Arial"/>
        <family val="2"/>
      </rPr>
      <t xml:space="preserve"> DVD Book (&lt;DVD&gt;) </t>
    </r>
    <r>
      <rPr>
        <sz val="12"/>
        <color rgb="FF666600"/>
        <rFont val="ＭＳ Ｐゴシック"/>
        <family val="3"/>
        <charset val="128"/>
      </rPr>
      <t>「１週間で体型は変わる！！」</t>
    </r>
    <r>
      <rPr>
        <sz val="12"/>
        <color rgb="FF666600"/>
        <rFont val="Arial"/>
        <family val="2"/>
      </rPr>
      <t xml:space="preserve"> </t>
    </r>
    <r>
      <rPr>
        <sz val="12"/>
        <color rgb="FF666600"/>
        <rFont val="ＭＳ Ｐゴシック"/>
        <family val="3"/>
        <charset val="128"/>
      </rPr>
      <t>「でも、キツイ」</t>
    </r>
    <r>
      <rPr>
        <sz val="12"/>
        <color rgb="FF666600"/>
        <rFont val="Arial"/>
        <family val="2"/>
      </rPr>
      <t xml:space="preserve"> </t>
    </r>
    <r>
      <rPr>
        <sz val="12"/>
        <color rgb="FF666600"/>
        <rFont val="ＭＳ Ｐゴシック"/>
        <family val="3"/>
        <charset val="128"/>
      </rPr>
      <t>という口コミが多くて三日坊主になる可能性大な予感</t>
    </r>
    <r>
      <rPr>
        <sz val="12"/>
        <color rgb="FF666600"/>
        <rFont val="Arial"/>
        <family val="2"/>
      </rPr>
      <t xml:space="preserve">(^^;)    </t>
    </r>
    <r>
      <rPr>
        <sz val="12"/>
        <color rgb="FF666600"/>
        <rFont val="ＭＳ Ｐゴシック"/>
        <family val="3"/>
        <charset val="128"/>
      </rPr>
      <t>トレーシーのクチコミを探しているうちにバレエ・フィットネス・ヨガをいいとこどりしたという新しいメソッド『バレトン</t>
    </r>
    <r>
      <rPr>
        <sz val="12"/>
        <color rgb="FF666600"/>
        <rFont val="Arial"/>
        <family val="2"/>
      </rPr>
      <t xml:space="preserve"> </t>
    </r>
    <r>
      <rPr>
        <sz val="12"/>
        <color rgb="FF666600"/>
        <rFont val="ＭＳ Ｐゴシック"/>
        <family val="3"/>
        <charset val="128"/>
      </rPr>
      <t>メソッド』を発見☆ハーバード大学が研究に協力ニューヨーカー</t>
    </r>
    <r>
      <rPr>
        <sz val="12"/>
        <color rgb="FF666600"/>
        <rFont val="Arial"/>
        <family val="2"/>
      </rPr>
      <t>40</t>
    </r>
    <r>
      <rPr>
        <sz val="12"/>
        <color rgb="FF666600"/>
        <rFont val="ＭＳ Ｐゴシック"/>
        <family val="3"/>
        <charset val="128"/>
      </rPr>
      <t>万人がやせたパーフェクトエクササイズ</t>
    </r>
    <r>
      <rPr>
        <sz val="12"/>
        <color rgb="FF666600"/>
        <rFont val="Arial"/>
        <family val="2"/>
      </rPr>
      <t>!</t>
    </r>
    <r>
      <rPr>
        <sz val="12"/>
        <color rgb="FF666600"/>
        <rFont val="ＭＳ Ｐゴシック"/>
        <family val="3"/>
        <charset val="128"/>
      </rPr>
      <t>らしい</t>
    </r>
    <r>
      <rPr>
        <sz val="12"/>
        <color rgb="FF666600"/>
        <rFont val="Arial"/>
        <family val="2"/>
      </rPr>
      <t xml:space="preserve">     </t>
    </r>
    <r>
      <rPr>
        <sz val="12"/>
        <color rgb="FF666600"/>
        <rFont val="ＭＳ Ｐゴシック"/>
        <family val="3"/>
        <charset val="128"/>
      </rPr>
      <t>アマゾンのレビューによると「トレーシーほどキツイ動きはしていないはずなのに大量の汗をかくことができます」</t>
    </r>
    <r>
      <rPr>
        <sz val="12"/>
        <color rgb="FF666600"/>
        <rFont val="Arial"/>
        <family val="2"/>
      </rPr>
      <t xml:space="preserve"> </t>
    </r>
    <r>
      <rPr>
        <sz val="12"/>
        <color rgb="FF666600"/>
        <rFont val="ＭＳ Ｐゴシック"/>
        <family val="3"/>
        <charset val="128"/>
      </rPr>
      <t>「週に</t>
    </r>
    <r>
      <rPr>
        <sz val="12"/>
        <color rgb="FF666600"/>
        <rFont val="Arial"/>
        <family val="2"/>
      </rPr>
      <t>3</t>
    </r>
    <r>
      <rPr>
        <sz val="12"/>
        <color rgb="FF666600"/>
        <rFont val="ＭＳ Ｐゴシック"/>
        <family val="3"/>
        <charset val="128"/>
      </rPr>
      <t>回、一ヶ月、続けていたら、身体のラインが本当にきれいになりました。ウエストにくびれができたし、太ももとお尻もしまった感じ。</t>
    </r>
    <r>
      <rPr>
        <sz val="12"/>
        <color rgb="FF666600"/>
        <rFont val="Arial"/>
        <family val="2"/>
      </rPr>
      <t xml:space="preserve"> </t>
    </r>
    <r>
      <rPr>
        <sz val="12"/>
        <color rgb="FF666600"/>
        <rFont val="ＭＳ Ｐゴシック"/>
        <family val="3"/>
        <charset val="128"/>
      </rPr>
      <t>肩こりがなくなったのにもびっくり。」</t>
    </r>
    <r>
      <rPr>
        <sz val="12"/>
        <color rgb="FF666600"/>
        <rFont val="Arial"/>
        <family val="2"/>
      </rPr>
      <t xml:space="preserve"> </t>
    </r>
    <r>
      <rPr>
        <sz val="12"/>
        <color rgb="FF666600"/>
        <rFont val="ＭＳ Ｐゴシック"/>
        <family val="3"/>
        <charset val="128"/>
      </rPr>
      <t>「</t>
    </r>
    <r>
      <rPr>
        <sz val="12"/>
        <color rgb="FF666600"/>
        <rFont val="Arial"/>
        <family val="2"/>
      </rPr>
      <t>DVD</t>
    </r>
    <r>
      <rPr>
        <sz val="12"/>
        <color rgb="FF666600"/>
        <rFont val="ＭＳ Ｐゴシック"/>
        <family val="3"/>
        <charset val="128"/>
      </rPr>
      <t>を始めたところ簡単な動きなのにかなりの汗が出て、</t>
    </r>
    <r>
      <rPr>
        <sz val="12"/>
        <color rgb="FF666600"/>
        <rFont val="Arial"/>
        <family val="2"/>
      </rPr>
      <t>2</t>
    </r>
    <r>
      <rPr>
        <sz val="12"/>
        <color rgb="FF666600"/>
        <rFont val="ＭＳ Ｐゴシック"/>
        <family val="3"/>
        <charset val="128"/>
      </rPr>
      <t>週間ほどで下半身がサイズダウンし始め</t>
    </r>
    <r>
      <rPr>
        <sz val="12"/>
        <color rgb="FF666600"/>
        <rFont val="Arial"/>
        <family val="2"/>
      </rPr>
      <t xml:space="preserve"> </t>
    </r>
    <r>
      <rPr>
        <sz val="12"/>
        <color rgb="FF666600"/>
        <rFont val="ＭＳ Ｐゴシック"/>
        <family val="3"/>
        <charset val="128"/>
      </rPr>
      <t>サイズアップする前の服を着てもスルッと違和感がなく着ることができました」</t>
    </r>
    <r>
      <rPr>
        <sz val="12"/>
        <color rgb="FF666600"/>
        <rFont val="Arial"/>
        <family val="2"/>
      </rPr>
      <t>etc</t>
    </r>
    <r>
      <rPr>
        <sz val="12"/>
        <color rgb="FF666600"/>
        <rFont val="ＭＳ Ｐゴシック"/>
        <family val="3"/>
        <charset val="128"/>
      </rPr>
      <t>、きつくないのに効果大みたい♪</t>
    </r>
    <r>
      <rPr>
        <sz val="12"/>
        <color rgb="FF666600"/>
        <rFont val="Arial"/>
        <family val="2"/>
      </rPr>
      <t xml:space="preserve">    </t>
    </r>
    <r>
      <rPr>
        <sz val="12"/>
        <color rgb="FF666600"/>
        <rFont val="ＭＳ Ｐゴシック"/>
        <family val="3"/>
        <charset val="128"/>
      </rPr>
      <t>しかもトレーシーより安いのもうれしい</t>
    </r>
    <r>
      <rPr>
        <sz val="12"/>
        <color rgb="FF666600"/>
        <rFont val="Arial"/>
        <family val="2"/>
      </rPr>
      <t xml:space="preserve"> </t>
    </r>
    <r>
      <rPr>
        <sz val="12"/>
        <color rgb="FF666600"/>
        <rFont val="ＭＳ Ｐゴシック"/>
        <family val="3"/>
        <charset val="128"/>
      </rPr>
      <t>というわけで、早速、買ってみました</t>
    </r>
    <r>
      <rPr>
        <sz val="12"/>
        <color rgb="FF666600"/>
        <rFont val="Arial"/>
        <family val="2"/>
      </rPr>
      <t xml:space="preserve">~    </t>
    </r>
    <r>
      <rPr>
        <sz val="12"/>
        <color rgb="FF666600"/>
        <rFont val="ＭＳ Ｐゴシック"/>
        <family val="3"/>
        <charset val="128"/>
      </rPr>
      <t>スレンダーボディーになるといいな</t>
    </r>
    <r>
      <rPr>
        <sz val="12"/>
        <color rgb="FF666600"/>
        <rFont val="Arial"/>
        <family val="2"/>
      </rPr>
      <t>(^^)</t>
    </r>
    <phoneticPr fontId="5"/>
  </si>
  <si>
    <t>http://www.s-kutsuya.com/blog/?cat=285</t>
  </si>
  <si>
    <r>
      <t>レコーディングダイエット始めます！～過食症と砂糖依存症になりかけの私～</t>
    </r>
    <r>
      <rPr>
        <sz val="12"/>
        <color rgb="FF545454"/>
        <rFont val="Arial"/>
        <family val="2"/>
      </rPr>
      <t xml:space="preserve">  (4) </t>
    </r>
    <r>
      <rPr>
        <sz val="12"/>
        <color rgb="FF545454"/>
        <rFont val="ＭＳ Ｐゴシック"/>
        <family val="3"/>
        <charset val="128"/>
      </rPr>
      <t>テーマ：ダイエット日記</t>
    </r>
    <r>
      <rPr>
        <sz val="12"/>
        <color rgb="FF545454"/>
        <rFont val="Arial"/>
        <family val="2"/>
      </rPr>
      <t xml:space="preserve">(269724) </t>
    </r>
    <r>
      <rPr>
        <sz val="12"/>
        <color rgb="FF545454"/>
        <rFont val="ＭＳ Ｐゴシック"/>
        <family val="3"/>
        <charset val="128"/>
      </rPr>
      <t>カテゴリ：美容・スキンケア・ダイエット・健康</t>
    </r>
    <r>
      <rPr>
        <sz val="12"/>
        <color rgb="FF545454"/>
        <rFont val="Arial"/>
        <family val="2"/>
      </rPr>
      <t xml:space="preserve"> </t>
    </r>
    <r>
      <rPr>
        <sz val="12"/>
        <color rgb="FF545454"/>
        <rFont val="ＭＳ Ｐゴシック"/>
        <family val="3"/>
        <charset val="128"/>
      </rPr>
      <t>お久しぶりです。</t>
    </r>
    <r>
      <rPr>
        <sz val="12"/>
        <color rgb="FF545454"/>
        <rFont val="Arial"/>
        <family val="2"/>
      </rPr>
      <t xml:space="preserve"> </t>
    </r>
    <r>
      <rPr>
        <sz val="12"/>
        <color rgb="FF545454"/>
        <rFont val="ＭＳ Ｐゴシック"/>
        <family val="3"/>
        <charset val="128"/>
      </rPr>
      <t>実は、しばらくブログサボってる間に、なんと過食症と砂糖依存症の間みたいになってしまいました。もう何をしてても食べることばっかり考えちゃって集中できない、</t>
    </r>
    <r>
      <rPr>
        <sz val="12"/>
        <color rgb="FF545454"/>
        <rFont val="Arial"/>
        <family val="2"/>
      </rPr>
      <t xml:space="preserve"> </t>
    </r>
    <r>
      <rPr>
        <sz val="12"/>
        <color rgb="FF545454"/>
        <rFont val="ＭＳ Ｐゴシック"/>
        <family val="3"/>
        <charset val="128"/>
      </rPr>
      <t>食べだしたら止まらない、こないだ気づいたらご飯２合分を一回の食事で食べてしまって自分でも驚きました（；</t>
    </r>
    <r>
      <rPr>
        <sz val="12"/>
        <color rgb="FF545454"/>
        <rFont val="Arial"/>
        <family val="2"/>
      </rPr>
      <t>ΦДΦ</t>
    </r>
    <r>
      <rPr>
        <sz val="12"/>
        <color rgb="FF545454"/>
        <rFont val="ＭＳ Ｐゴシック"/>
        <family val="3"/>
        <charset val="128"/>
      </rPr>
      <t>）ドラッグストアでお菓子を衝動買いしてバカ食いしてしまったり。そんなんだから当然ダイエットも上手くいくわけがなく、</t>
    </r>
    <r>
      <rPr>
        <sz val="12"/>
        <color rgb="FF545454"/>
        <rFont val="Arial"/>
        <family val="2"/>
      </rPr>
      <t xml:space="preserve"> </t>
    </r>
    <r>
      <rPr>
        <sz val="12"/>
        <color rgb="FF545454"/>
        <rFont val="ＭＳ Ｐゴシック"/>
        <family val="3"/>
        <charset val="128"/>
      </rPr>
      <t>毎日ジョギングに行っていたのに摂取カロリーが多すぎて水の泡。</t>
    </r>
    <r>
      <rPr>
        <sz val="12"/>
        <color rgb="FF545454"/>
        <rFont val="Arial"/>
        <family val="2"/>
      </rPr>
      <t xml:space="preserve"> </t>
    </r>
    <r>
      <rPr>
        <sz val="12"/>
        <color rgb="FF545454"/>
        <rFont val="ＭＳ Ｐゴシック"/>
        <family val="3"/>
        <charset val="128"/>
      </rPr>
      <t>着実に減っていたウエストサイズもバカ食いのせいで元通りどころか更に増えちゃいました＿</t>
    </r>
    <r>
      <rPr>
        <sz val="12"/>
        <color rgb="FF545454"/>
        <rFont val="Arial"/>
        <family val="2"/>
      </rPr>
      <t>|</t>
    </r>
    <r>
      <rPr>
        <sz val="12"/>
        <color rgb="FF545454"/>
        <rFont val="ＭＳ Ｐゴシック"/>
        <family val="3"/>
        <charset val="128"/>
      </rPr>
      <t>￣</t>
    </r>
    <r>
      <rPr>
        <sz val="12"/>
        <color rgb="FF545454"/>
        <rFont val="Arial"/>
        <family val="2"/>
      </rPr>
      <t>|</t>
    </r>
    <r>
      <rPr>
        <sz val="12"/>
        <color rgb="FF545454"/>
        <rFont val="ＭＳ Ｐゴシック"/>
        <family val="3"/>
        <charset val="128"/>
      </rPr>
      <t>○</t>
    </r>
    <r>
      <rPr>
        <sz val="12"/>
        <color rgb="FF545454"/>
        <rFont val="Arial"/>
        <family val="2"/>
      </rPr>
      <t>lilil</t>
    </r>
    <r>
      <rPr>
        <sz val="12"/>
        <color rgb="FF545454"/>
        <rFont val="ＭＳ Ｐゴシック"/>
        <family val="3"/>
        <charset val="128"/>
      </rPr>
      <t>自分に負けっぱなしの意志の弱さに、情けなくて他人にも言えなくて</t>
    </r>
    <r>
      <rPr>
        <sz val="12"/>
        <color rgb="FF545454"/>
        <rFont val="Arial"/>
        <family val="2"/>
      </rPr>
      <t xml:space="preserve"> </t>
    </r>
    <r>
      <rPr>
        <sz val="12"/>
        <color rgb="FF545454"/>
        <rFont val="ＭＳ Ｐゴシック"/>
        <family val="3"/>
        <charset val="128"/>
      </rPr>
      <t>どんどん凹んでいく一方だったんですが、一人では抱えきれなくなって思い切って家族に相談したら、本気で心配してくれてものすんごい助けられました。あぁ、誰かに心配してもらいたかったんだな、励ましてもらいたかったんだなって</t>
    </r>
    <r>
      <rPr>
        <sz val="12"/>
        <color rgb="FF545454"/>
        <rFont val="Arial"/>
        <family val="2"/>
      </rPr>
      <t xml:space="preserve"> </t>
    </r>
    <r>
      <rPr>
        <sz val="12"/>
        <color rgb="FF545454"/>
        <rFont val="ＭＳ Ｐゴシック"/>
        <family val="3"/>
        <charset val="128"/>
      </rPr>
      <t>すごく実感しました。で、その時ノルマダイエット（もやしやしらたきなどを決まった量食べなきゃいけないダイエット）など別のダイエット法も教えてくれて早速実行し始めたんですが、なんせ意志が弱いもんで</t>
    </r>
    <r>
      <rPr>
        <sz val="12"/>
        <color rgb="FF545454"/>
        <rFont val="Arial"/>
        <family val="2"/>
      </rPr>
      <t xml:space="preserve"> </t>
    </r>
    <r>
      <rPr>
        <sz val="12"/>
        <color rgb="FF545454"/>
        <rFont val="ＭＳ Ｐゴシック"/>
        <family val="3"/>
        <charset val="128"/>
      </rPr>
      <t>やっぱり甘いものが我慢できない（</t>
    </r>
    <r>
      <rPr>
        <sz val="12"/>
        <color rgb="FF545454"/>
        <rFont val="Arial"/>
        <family val="2"/>
      </rPr>
      <t>;´Д</t>
    </r>
    <r>
      <rPr>
        <sz val="12"/>
        <color rgb="FF545454"/>
        <rFont val="ＭＳ Ｐゴシック"/>
        <family val="3"/>
        <charset val="128"/>
      </rPr>
      <t>｀）で、このままじゃまた続けられる自信がないので</t>
    </r>
    <r>
      <rPr>
        <sz val="12"/>
        <color rgb="FF545454"/>
        <rFont val="Arial"/>
        <family val="2"/>
      </rPr>
      <t xml:space="preserve"> </t>
    </r>
    <r>
      <rPr>
        <sz val="12"/>
        <color rgb="FF545454"/>
        <rFont val="ＭＳ Ｐゴシック"/>
        <family val="3"/>
        <charset val="128"/>
      </rPr>
      <t>こうなったら自虐ネタとしてブログに書いてしまおうということで今こうして書いてますｗさて、本題ですが、レコーディングダイエット</t>
    </r>
    <r>
      <rPr>
        <sz val="12"/>
        <color rgb="FF545454"/>
        <rFont val="Arial"/>
        <family val="2"/>
      </rPr>
      <t xml:space="preserve"> </t>
    </r>
    <r>
      <rPr>
        <sz val="12"/>
        <color rgb="FF545454"/>
        <rFont val="ＭＳ Ｐゴシック"/>
        <family val="3"/>
        <charset val="128"/>
      </rPr>
      <t>というのをやってみることにしました。これはただシンプルに、その日に食べたものを全部記録するだけ、というものですが、要はこれをブログでやれば</t>
    </r>
    <r>
      <rPr>
        <sz val="12"/>
        <color rgb="FF545454"/>
        <rFont val="Arial"/>
        <family val="2"/>
      </rPr>
      <t xml:space="preserve"> </t>
    </r>
    <r>
      <rPr>
        <sz val="12"/>
        <color rgb="FF545454"/>
        <rFont val="ＭＳ Ｐゴシック"/>
        <family val="3"/>
        <charset val="128"/>
      </rPr>
      <t>バカ食いは止められるんじゃないかと思ったんです。</t>
    </r>
    <r>
      <rPr>
        <sz val="12"/>
        <color rgb="FF545454"/>
        <rFont val="Arial"/>
        <family val="2"/>
      </rPr>
      <t xml:space="preserve"> </t>
    </r>
    <r>
      <rPr>
        <sz val="12"/>
        <color rgb="FF545454"/>
        <rFont val="ＭＳ Ｐゴシック"/>
        <family val="3"/>
        <charset val="128"/>
      </rPr>
      <t>何故なら家族も友人も、また知らない人も見てるわけですから、そんな恥ずかしいことはできません</t>
    </r>
    <r>
      <rPr>
        <sz val="12"/>
        <color rgb="FF545454"/>
        <rFont val="Arial"/>
        <family val="2"/>
      </rPr>
      <t>(</t>
    </r>
    <r>
      <rPr>
        <sz val="12"/>
        <color rgb="FF545454"/>
        <rFont val="ＭＳ Ｐゴシック"/>
        <family val="3"/>
        <charset val="128"/>
      </rPr>
      <t>苦笑）。</t>
    </r>
    <r>
      <rPr>
        <sz val="12"/>
        <color rgb="FF545454"/>
        <rFont val="Arial"/>
        <family val="2"/>
      </rPr>
      <t xml:space="preserve"> </t>
    </r>
    <r>
      <rPr>
        <sz val="12"/>
        <color rgb="FF545454"/>
        <rFont val="ＭＳ Ｐゴシック"/>
        <family val="3"/>
        <charset val="128"/>
      </rPr>
      <t>自分だけとなると、つい誰も見てないことをいいことにお菓子とか食べちゃうけど皆に見られてるんだって思えば、我慢できる気がするから。そんなわけでダイエットのためだけにブログ復活です</t>
    </r>
    <r>
      <rPr>
        <sz val="12"/>
        <color rgb="FF545454"/>
        <rFont val="Arial"/>
        <family val="2"/>
      </rPr>
      <t>(</t>
    </r>
    <r>
      <rPr>
        <sz val="12"/>
        <color rgb="FF545454"/>
        <rFont val="ＭＳ Ｐゴシック"/>
        <family val="3"/>
        <charset val="128"/>
      </rPr>
      <t>笑</t>
    </r>
    <r>
      <rPr>
        <sz val="12"/>
        <color rgb="FF545454"/>
        <rFont val="Arial"/>
        <family val="2"/>
      </rPr>
      <t>)</t>
    </r>
    <r>
      <rPr>
        <sz val="12"/>
        <color rgb="FF545454"/>
        <rFont val="ＭＳ Ｐゴシック"/>
        <family val="3"/>
        <charset val="128"/>
      </rPr>
      <t>！ワーホリネタはどこへやら</t>
    </r>
    <r>
      <rPr>
        <sz val="12"/>
        <color rgb="FF545454"/>
        <rFont val="Arial"/>
        <family val="2"/>
      </rPr>
      <t>…</t>
    </r>
    <r>
      <rPr>
        <sz val="12"/>
        <color rgb="FF545454"/>
        <rFont val="ＭＳ Ｐゴシック"/>
        <family val="3"/>
        <charset val="128"/>
      </rPr>
      <t>って感じですがｗ、</t>
    </r>
    <r>
      <rPr>
        <sz val="12"/>
        <color rgb="FF545454"/>
        <rFont val="Arial"/>
        <family val="2"/>
      </rPr>
      <t xml:space="preserve"> </t>
    </r>
    <r>
      <rPr>
        <sz val="12"/>
        <color rgb="FF545454"/>
        <rFont val="ＭＳ Ｐゴシック"/>
        <family val="3"/>
        <charset val="128"/>
      </rPr>
      <t>真剣に痩せないとやばいので。では早速今日食べたもの報告☆</t>
    </r>
    <r>
      <rPr>
        <sz val="12"/>
        <color rgb="FF545454"/>
        <rFont val="Arial"/>
        <family val="2"/>
      </rPr>
      <t xml:space="preserve"> 11am </t>
    </r>
    <r>
      <rPr>
        <sz val="12"/>
        <color rgb="FF545454"/>
        <rFont val="ＭＳ Ｐゴシック"/>
        <family val="3"/>
        <charset val="128"/>
      </rPr>
      <t>チョコレート一粒（バイト先の店長に頂いた）</t>
    </r>
    <r>
      <rPr>
        <sz val="12"/>
        <color rgb="FF545454"/>
        <rFont val="Arial"/>
        <family val="2"/>
      </rPr>
      <t xml:space="preserve">15pm </t>
    </r>
    <r>
      <rPr>
        <sz val="12"/>
        <color rgb="FF545454"/>
        <rFont val="ＭＳ Ｐゴシック"/>
        <family val="3"/>
        <charset val="128"/>
      </rPr>
      <t>サラダ山盛り（赤インゲン、ひよこ豆、赤キャベツ、人参、ピーマン、パプリカ、マッシュルーム、セロリ、ロメインレタス、クリスプレタス、ほうれん草、キュウリ、チェダーチーズ、オリーブオイル、バルサミコ酢、シーズニング）ミニおにぎり一個</t>
    </r>
    <r>
      <rPr>
        <sz val="12"/>
        <color rgb="FF545454"/>
        <rFont val="Arial"/>
        <family val="2"/>
      </rPr>
      <t xml:space="preserve"> </t>
    </r>
    <r>
      <rPr>
        <sz val="12"/>
        <color rgb="FF545454"/>
        <rFont val="ＭＳ Ｐゴシック"/>
        <family val="3"/>
        <charset val="128"/>
      </rPr>
      <t>（バイト先の賄い）</t>
    </r>
    <r>
      <rPr>
        <sz val="12"/>
        <color rgb="FF545454"/>
        <rFont val="Arial"/>
        <family val="2"/>
      </rPr>
      <t xml:space="preserve">17pm </t>
    </r>
    <r>
      <rPr>
        <sz val="12"/>
        <color rgb="FF545454"/>
        <rFont val="ＭＳ Ｐゴシック"/>
        <family val="3"/>
        <charset val="128"/>
      </rPr>
      <t>ベトナム料理（ルームメイトと外食）</t>
    </r>
    <r>
      <rPr>
        <sz val="12"/>
        <color rgb="FF545454"/>
        <rFont val="Arial"/>
        <family val="2"/>
      </rPr>
      <t xml:space="preserve"> </t>
    </r>
    <r>
      <rPr>
        <sz val="12"/>
        <color rgb="FF545454"/>
        <rFont val="ＭＳ Ｐゴシック"/>
        <family val="3"/>
        <charset val="128"/>
      </rPr>
      <t>素揚げチキンとライス、ミニサラダ水</t>
    </r>
    <r>
      <rPr>
        <sz val="12"/>
        <color rgb="FF545454"/>
        <rFont val="Arial"/>
        <family val="2"/>
      </rPr>
      <t>1,5L</t>
    </r>
    <r>
      <rPr>
        <sz val="12"/>
        <color rgb="FF545454"/>
        <rFont val="ＭＳ Ｐゴシック"/>
        <family val="3"/>
        <charset val="128"/>
      </rPr>
      <t>＋お茶コップ１杯半</t>
    </r>
    <r>
      <rPr>
        <sz val="12"/>
        <color rgb="FF545454"/>
        <rFont val="Arial"/>
        <family val="2"/>
      </rPr>
      <t xml:space="preserve"> </t>
    </r>
    <r>
      <rPr>
        <sz val="12"/>
        <color rgb="FF545454"/>
        <rFont val="ＭＳ Ｐゴシック"/>
        <family val="3"/>
        <charset val="128"/>
      </rPr>
      <t>夕飯はもやし＆しらたきメニューになるはずだったんですが帰宅途中ばったりルームメイトに会って、これから夕飯を食べに行くと言うので一緒に食べに行ってしまいました（Ａ＾－＾；）でも食べたの夕方の５時だし、その後食べてないから良しとしよう！！</t>
    </r>
    <r>
      <rPr>
        <sz val="12"/>
        <color rgb="FF545454"/>
        <rFont val="Arial"/>
        <family val="2"/>
      </rPr>
      <t xml:space="preserve"> </t>
    </r>
    <r>
      <rPr>
        <sz val="12"/>
        <color rgb="FF545454"/>
        <rFont val="ＭＳ Ｐゴシック"/>
        <family val="3"/>
        <charset val="128"/>
      </rPr>
      <t>予想合計カロリーは１４００～１５００</t>
    </r>
    <r>
      <rPr>
        <sz val="12"/>
        <color rgb="FF545454"/>
        <rFont val="Arial"/>
        <family val="2"/>
      </rPr>
      <t>kcal</t>
    </r>
    <r>
      <rPr>
        <sz val="12"/>
        <color rgb="FF545454"/>
        <rFont val="ＭＳ Ｐゴシック"/>
        <family val="3"/>
        <charset val="128"/>
      </rPr>
      <t>！いやあくまで予想ですが。。。ちなみに今日のエクササイズは３０分です。</t>
    </r>
    <r>
      <rPr>
        <sz val="12"/>
        <color rgb="FF545454"/>
        <rFont val="Arial"/>
        <family val="2"/>
      </rPr>
      <t xml:space="preserve"> </t>
    </r>
    <r>
      <rPr>
        <sz val="12"/>
        <color rgb="FF545454"/>
        <rFont val="ＭＳ Ｐゴシック"/>
        <family val="3"/>
        <charset val="128"/>
      </rPr>
      <t>目標値を考えると気が遠くなりますが、家族にも言われたとおり</t>
    </r>
    <r>
      <rPr>
        <sz val="12"/>
        <color rgb="FF545454"/>
        <rFont val="Arial"/>
        <family val="2"/>
      </rPr>
      <t xml:space="preserve"> </t>
    </r>
    <r>
      <rPr>
        <sz val="12"/>
        <color rgb="FF545454"/>
        <rFont val="ＭＳ Ｐゴシック"/>
        <family val="3"/>
        <charset val="128"/>
      </rPr>
      <t>ゆっくり焦らずにやることにしました</t>
    </r>
    <r>
      <rPr>
        <sz val="12"/>
        <color rgb="FF545454"/>
        <rFont val="Arial"/>
        <family val="2"/>
      </rPr>
      <t>(^-^)</t>
    </r>
    <r>
      <rPr>
        <sz val="12"/>
        <color rgb="FF545454"/>
        <rFont val="ＭＳ Ｐゴシック"/>
        <family val="3"/>
        <charset val="128"/>
      </rPr>
      <t>とにかくストレスをできるだけ溜めないようにしなくっちゃ！</t>
    </r>
    <r>
      <rPr>
        <sz val="12"/>
        <color rgb="FF545454"/>
        <rFont val="Arial"/>
        <family val="2"/>
      </rPr>
      <t xml:space="preserve"> </t>
    </r>
    <r>
      <rPr>
        <sz val="12"/>
        <color rgb="FF545454"/>
        <rFont val="ＭＳ Ｐゴシック"/>
        <family val="3"/>
        <charset val="128"/>
      </rPr>
      <t>私の場合ストレスが溜まると食べてしまうので</t>
    </r>
    <r>
      <rPr>
        <sz val="12"/>
        <color rgb="FF545454"/>
        <rFont val="Arial"/>
        <family val="2"/>
      </rPr>
      <t>(</t>
    </r>
    <r>
      <rPr>
        <sz val="12"/>
        <color rgb="FF545454"/>
        <rFont val="ＭＳ Ｐゴシック"/>
        <family val="3"/>
        <charset val="128"/>
      </rPr>
      <t>汗）</t>
    </r>
    <r>
      <rPr>
        <sz val="12"/>
        <color rgb="FF545454"/>
        <rFont val="Arial"/>
        <family val="2"/>
      </rPr>
      <t xml:space="preserve"> </t>
    </r>
    <r>
      <rPr>
        <sz val="12"/>
        <color rgb="FF545454"/>
        <rFont val="ＭＳ Ｐゴシック"/>
        <family val="3"/>
        <charset val="128"/>
      </rPr>
      <t>皆様温かく見守ってくださいまし</t>
    </r>
    <r>
      <rPr>
        <sz val="12"/>
        <color rgb="FF545454"/>
        <rFont val="Arial"/>
        <family val="2"/>
      </rPr>
      <t>m(_ _"m)</t>
    </r>
    <phoneticPr fontId="5"/>
  </si>
  <si>
    <t>http://plaza.rakuten.co.jp/chaya/diary/200812170000/</t>
  </si>
  <si>
    <t>2008.12.17</t>
  </si>
  <si>
    <r>
      <t>ダイエット始めます！</t>
    </r>
    <r>
      <rPr>
        <sz val="12"/>
        <color rgb="FF545454"/>
        <rFont val="Arial"/>
        <family val="2"/>
      </rPr>
      <t>Posted on 17 4</t>
    </r>
    <r>
      <rPr>
        <sz val="12"/>
        <color rgb="FF545454"/>
        <rFont val="ＭＳ Ｐゴシック"/>
        <family val="3"/>
        <charset val="128"/>
      </rPr>
      <t>月</t>
    </r>
    <r>
      <rPr>
        <sz val="12"/>
        <color rgb="FF545454"/>
        <rFont val="Arial"/>
        <family val="2"/>
      </rPr>
      <t xml:space="preserve">, 2015 in </t>
    </r>
    <r>
      <rPr>
        <sz val="12"/>
        <color rgb="FF545454"/>
        <rFont val="ＭＳ Ｐゴシック"/>
        <family val="3"/>
        <charset val="128"/>
      </rPr>
      <t>はじめに</t>
    </r>
    <r>
      <rPr>
        <sz val="12"/>
        <color rgb="FF545454"/>
        <rFont val="Arial"/>
        <family val="2"/>
      </rPr>
      <t xml:space="preserve"> </t>
    </r>
    <r>
      <rPr>
        <sz val="12"/>
        <color rgb="FF545454"/>
        <rFont val="ＭＳ Ｐゴシック"/>
        <family val="3"/>
        <charset val="128"/>
      </rPr>
      <t>最近お腹が気になってきてるアラフォーです（涙</t>
    </r>
    <r>
      <rPr>
        <sz val="12"/>
        <color rgb="FF545454"/>
        <rFont val="Arial"/>
        <family val="2"/>
      </rPr>
      <t xml:space="preserve"> </t>
    </r>
    <r>
      <rPr>
        <sz val="12"/>
        <color rgb="FF545454"/>
        <rFont val="ＭＳ Ｐゴシック"/>
        <family val="3"/>
        <charset val="128"/>
      </rPr>
      <t>一念発起してダイエット始めようとおもいメモ代わりにこのブログを作ってみました。</t>
    </r>
    <r>
      <rPr>
        <sz val="12"/>
        <color rgb="FF545454"/>
        <rFont val="Arial"/>
        <family val="2"/>
      </rPr>
      <t xml:space="preserve"> </t>
    </r>
    <r>
      <rPr>
        <sz val="12"/>
        <color rgb="FF545454"/>
        <rFont val="ＭＳ Ｐゴシック"/>
        <family val="3"/>
        <charset val="128"/>
      </rPr>
      <t>今までダイエットをしても、途中で投げ出してばかり</t>
    </r>
    <r>
      <rPr>
        <sz val="12"/>
        <color rgb="FF545454"/>
        <rFont val="Arial"/>
        <family val="2"/>
      </rPr>
      <t>…</t>
    </r>
    <r>
      <rPr>
        <sz val="12"/>
        <color rgb="FF545454"/>
        <rFont val="ＭＳ Ｐゴシック"/>
        <family val="3"/>
        <charset val="128"/>
      </rPr>
      <t>今思えば停滞期や、ちょっと忙しかったりして途切れた時に投げ出していたかも知れません。日記をつけるようにレコーディングダイエットでもしてみようかしら？やっぱり日々の進歩をつけていかないとすぐ断念してしまうのでこういうのは重要ですよね！では、頑張っていきたいと思います～♪</t>
    </r>
    <phoneticPr fontId="5"/>
  </si>
  <si>
    <t>http://tsunagatte.com/?m=201504</t>
  </si>
  <si>
    <r>
      <t>ダイエット始めます</t>
    </r>
    <r>
      <rPr>
        <sz val="12"/>
        <color rgb="FF545454"/>
        <rFont val="Arial"/>
        <family val="2"/>
      </rPr>
      <t>06/26/2014By CoolSamurai</t>
    </r>
    <r>
      <rPr>
        <sz val="12"/>
        <color rgb="FF545454"/>
        <rFont val="ＭＳ Ｐゴシック"/>
        <family val="3"/>
        <charset val="128"/>
      </rPr>
      <t>（写真はイメージです）最近、会う人会う人から太ったね、と言われるようになってしまったので、健康のためにもダイエットを始めたいと思います。</t>
    </r>
    <r>
      <rPr>
        <sz val="12"/>
        <color rgb="FF545454"/>
        <rFont val="Arial"/>
        <family val="2"/>
      </rPr>
      <t xml:space="preserve"> </t>
    </r>
    <r>
      <rPr>
        <sz val="12"/>
        <color rgb="FF545454"/>
        <rFont val="ＭＳ Ｐゴシック"/>
        <family val="3"/>
        <charset val="128"/>
      </rPr>
      <t>その昔には、朝バナナとウーロン茶でダイエットした時は６８</t>
    </r>
    <r>
      <rPr>
        <sz val="12"/>
        <color rgb="FF545454"/>
        <rFont val="Arial"/>
        <family val="2"/>
      </rPr>
      <t>kg</t>
    </r>
    <r>
      <rPr>
        <sz val="12"/>
        <color rgb="FF545454"/>
        <rFont val="ＭＳ Ｐゴシック"/>
        <family val="3"/>
        <charset val="128"/>
      </rPr>
      <t>からはじめて５８</t>
    </r>
    <r>
      <rPr>
        <sz val="12"/>
        <color rgb="FF545454"/>
        <rFont val="Arial"/>
        <family val="2"/>
      </rPr>
      <t>kg</t>
    </r>
    <r>
      <rPr>
        <sz val="12"/>
        <color rgb="FF545454"/>
        <rFont val="ＭＳ Ｐゴシック"/>
        <family val="3"/>
        <charset val="128"/>
      </rPr>
      <t>ぐらいまで１０</t>
    </r>
    <r>
      <rPr>
        <sz val="12"/>
        <color rgb="FF545454"/>
        <rFont val="Arial"/>
        <family val="2"/>
      </rPr>
      <t>kg</t>
    </r>
    <r>
      <rPr>
        <sz val="12"/>
        <color rgb="FF545454"/>
        <rFont val="ＭＳ Ｐゴシック"/>
        <family val="3"/>
        <charset val="128"/>
      </rPr>
      <t>ぐらい減らしたこともありました。ただ、それも昔話です。現在の体重は、リバウンドを遥かに通り過ぎて６月２６日時点で７４</t>
    </r>
    <r>
      <rPr>
        <sz val="12"/>
        <color rgb="FF545454"/>
        <rFont val="Arial"/>
        <family val="2"/>
      </rPr>
      <t>.</t>
    </r>
    <r>
      <rPr>
        <sz val="12"/>
        <color rgb="FF545454"/>
        <rFont val="ＭＳ Ｐゴシック"/>
        <family val="3"/>
        <charset val="128"/>
      </rPr>
      <t>６</t>
    </r>
    <r>
      <rPr>
        <sz val="12"/>
        <color rgb="FF545454"/>
        <rFont val="Arial"/>
        <family val="2"/>
      </rPr>
      <t>kg</t>
    </r>
    <r>
      <rPr>
        <sz val="12"/>
        <color rgb="FF545454"/>
        <rFont val="ＭＳ Ｐゴシック"/>
        <family val="3"/>
        <charset val="128"/>
      </rPr>
      <t>とすごい状態になってしまいました。</t>
    </r>
    <r>
      <rPr>
        <sz val="12"/>
        <color rgb="FF545454"/>
        <rFont val="Arial"/>
        <family val="2"/>
      </rPr>
      <t xml:space="preserve"> </t>
    </r>
    <r>
      <rPr>
        <sz val="12"/>
        <color rgb="FF545454"/>
        <rFont val="ＭＳ Ｐゴシック"/>
        <family val="3"/>
        <charset val="128"/>
      </rPr>
      <t>そこで、ダイエットを始めるのを機会に、計るだけダイエットと運動を基本としてダイエットを行うために自分専用のダイエットサイトを作りたいと思います。</t>
    </r>
    <r>
      <rPr>
        <sz val="12"/>
        <color rgb="FF545454"/>
        <rFont val="Arial"/>
        <family val="2"/>
      </rPr>
      <t xml:space="preserve"> </t>
    </r>
    <r>
      <rPr>
        <sz val="12"/>
        <color rgb="FF545454"/>
        <rFont val="ＭＳ Ｐゴシック"/>
        <family val="3"/>
        <charset val="128"/>
      </rPr>
      <t>一人ダイエットダービー　７４</t>
    </r>
    <r>
      <rPr>
        <sz val="12"/>
        <color rgb="FF545454"/>
        <rFont val="Arial"/>
        <family val="2"/>
      </rPr>
      <t>.</t>
    </r>
    <r>
      <rPr>
        <sz val="12"/>
        <color rgb="FF545454"/>
        <rFont val="ＭＳ Ｐゴシック"/>
        <family val="3"/>
        <charset val="128"/>
      </rPr>
      <t>６</t>
    </r>
    <r>
      <rPr>
        <sz val="12"/>
        <color rgb="FF545454"/>
        <rFont val="Arial"/>
        <family val="2"/>
      </rPr>
      <t>kg</t>
    </r>
    <r>
      <rPr>
        <sz val="12"/>
        <color rgb="FF545454"/>
        <rFont val="ＭＳ Ｐゴシック"/>
        <family val="3"/>
        <charset val="128"/>
      </rPr>
      <t>　体脂肪率２４</t>
    </r>
    <r>
      <rPr>
        <sz val="12"/>
        <color rgb="FF545454"/>
        <rFont val="Arial"/>
        <family val="2"/>
      </rPr>
      <t>.</t>
    </r>
    <r>
      <rPr>
        <sz val="12"/>
        <color rgb="FF545454"/>
        <rFont val="ＭＳ Ｐゴシック"/>
        <family val="3"/>
        <charset val="128"/>
      </rPr>
      <t>４％からの減量挑戦</t>
    </r>
    <r>
      <rPr>
        <sz val="12"/>
        <color rgb="FF545454"/>
        <rFont val="Arial"/>
        <family val="2"/>
      </rPr>
      <t>http://diet.coolsamurai.com(</t>
    </r>
    <r>
      <rPr>
        <sz val="12"/>
        <color rgb="FF545454"/>
        <rFont val="ＭＳ Ｐゴシック"/>
        <family val="3"/>
        <charset val="128"/>
      </rPr>
      <t>ひとまずサイト作り、</t>
    </r>
    <r>
      <rPr>
        <sz val="12"/>
        <color rgb="FF545454"/>
        <rFont val="Arial"/>
        <family val="2"/>
      </rPr>
      <t>?</t>
    </r>
    <r>
      <rPr>
        <sz val="12"/>
        <color rgb="FF545454"/>
        <rFont val="ＭＳ Ｐゴシック"/>
        <family val="3"/>
        <charset val="128"/>
      </rPr>
      <t>左に関連サイトとしてリンクを貼りました</t>
    </r>
    <r>
      <rPr>
        <sz val="12"/>
        <color rgb="FF545454"/>
        <rFont val="Arial"/>
        <family val="2"/>
      </rPr>
      <t xml:space="preserve">) </t>
    </r>
    <r>
      <rPr>
        <sz val="12"/>
        <color rgb="FF545454"/>
        <rFont val="ＭＳ Ｐゴシック"/>
        <family val="3"/>
        <charset val="128"/>
      </rPr>
      <t>まずは、当面の目標として７０</t>
    </r>
    <r>
      <rPr>
        <sz val="12"/>
        <color rgb="FF545454"/>
        <rFont val="Arial"/>
        <family val="2"/>
      </rPr>
      <t>kg</t>
    </r>
    <r>
      <rPr>
        <sz val="12"/>
        <color rgb="FF545454"/>
        <rFont val="ＭＳ Ｐゴシック"/>
        <family val="3"/>
        <charset val="128"/>
      </rPr>
      <t>を切ることと体脂肪率を２０％を切ることを目標にしたいと思います。</t>
    </r>
    <r>
      <rPr>
        <sz val="12"/>
        <color rgb="FF545454"/>
        <rFont val="Arial"/>
        <family val="2"/>
      </rPr>
      <t xml:space="preserve"> </t>
    </r>
    <r>
      <rPr>
        <sz val="12"/>
        <color rgb="FF545454"/>
        <rFont val="ＭＳ Ｐゴシック"/>
        <family val="3"/>
        <charset val="128"/>
      </rPr>
      <t>■現状（６</t>
    </r>
    <r>
      <rPr>
        <sz val="12"/>
        <color rgb="FF545454"/>
        <rFont val="Arial"/>
        <family val="2"/>
      </rPr>
      <t>/</t>
    </r>
    <r>
      <rPr>
        <sz val="12"/>
        <color rgb="FF545454"/>
        <rFont val="ＭＳ Ｐゴシック"/>
        <family val="3"/>
        <charset val="128"/>
      </rPr>
      <t>２６）体重：７４</t>
    </r>
    <r>
      <rPr>
        <sz val="12"/>
        <color rgb="FF545454"/>
        <rFont val="Arial"/>
        <family val="2"/>
      </rPr>
      <t>.</t>
    </r>
    <r>
      <rPr>
        <sz val="12"/>
        <color rgb="FF545454"/>
        <rFont val="ＭＳ Ｐゴシック"/>
        <family val="3"/>
        <charset val="128"/>
      </rPr>
      <t>６</t>
    </r>
    <r>
      <rPr>
        <sz val="12"/>
        <color rgb="FF545454"/>
        <rFont val="Arial"/>
        <family val="2"/>
      </rPr>
      <t>kg</t>
    </r>
    <r>
      <rPr>
        <sz val="12"/>
        <color rgb="FF545454"/>
        <rFont val="ＭＳ Ｐゴシック"/>
        <family val="3"/>
        <charset val="128"/>
      </rPr>
      <t>体脂肪率：２４</t>
    </r>
    <r>
      <rPr>
        <sz val="12"/>
        <color rgb="FF545454"/>
        <rFont val="Arial"/>
        <family val="2"/>
      </rPr>
      <t>.</t>
    </r>
    <r>
      <rPr>
        <sz val="12"/>
        <color rgb="FF545454"/>
        <rFont val="ＭＳ Ｐゴシック"/>
        <family val="3"/>
        <charset val="128"/>
      </rPr>
      <t>４％</t>
    </r>
    <r>
      <rPr>
        <sz val="12"/>
        <color rgb="FF545454"/>
        <rFont val="Arial"/>
        <family val="2"/>
      </rPr>
      <t xml:space="preserve"> </t>
    </r>
    <r>
      <rPr>
        <sz val="12"/>
        <color rgb="FF545454"/>
        <rFont val="ＭＳ Ｐゴシック"/>
        <family val="3"/>
        <charset val="128"/>
      </rPr>
      <t>■目標体重：６９</t>
    </r>
    <r>
      <rPr>
        <sz val="12"/>
        <color rgb="FF545454"/>
        <rFont val="Arial"/>
        <family val="2"/>
      </rPr>
      <t>.</t>
    </r>
    <r>
      <rPr>
        <sz val="12"/>
        <color rgb="FF545454"/>
        <rFont val="ＭＳ Ｐゴシック"/>
        <family val="3"/>
        <charset val="128"/>
      </rPr>
      <t>９</t>
    </r>
    <r>
      <rPr>
        <sz val="12"/>
        <color rgb="FF545454"/>
        <rFont val="Arial"/>
        <family val="2"/>
      </rPr>
      <t>kg</t>
    </r>
    <r>
      <rPr>
        <sz val="12"/>
        <color rgb="FF545454"/>
        <rFont val="ＭＳ Ｐゴシック"/>
        <family val="3"/>
        <charset val="128"/>
      </rPr>
      <t>体脂肪率：１９</t>
    </r>
    <r>
      <rPr>
        <sz val="12"/>
        <color rgb="FF545454"/>
        <rFont val="Arial"/>
        <family val="2"/>
      </rPr>
      <t>.</t>
    </r>
    <r>
      <rPr>
        <sz val="12"/>
        <color rgb="FF545454"/>
        <rFont val="ＭＳ Ｐゴシック"/>
        <family val="3"/>
        <charset val="128"/>
      </rPr>
      <t>９％</t>
    </r>
    <r>
      <rPr>
        <sz val="12"/>
        <color rgb="FF545454"/>
        <rFont val="Arial"/>
        <family val="2"/>
      </rPr>
      <t xml:space="preserve"> </t>
    </r>
    <r>
      <rPr>
        <sz val="12"/>
        <color rgb="FF545454"/>
        <rFont val="ＭＳ Ｐゴシック"/>
        <family val="3"/>
        <charset val="128"/>
      </rPr>
      <t>■必要減量体重：</t>
    </r>
    <r>
      <rPr>
        <sz val="12"/>
        <color rgb="FF545454"/>
        <rFont val="Arial"/>
        <family val="2"/>
      </rPr>
      <t>?</t>
    </r>
    <r>
      <rPr>
        <sz val="12"/>
        <color rgb="FF545454"/>
        <rFont val="ＭＳ Ｐゴシック"/>
        <family val="3"/>
        <charset val="128"/>
      </rPr>
      <t>４</t>
    </r>
    <r>
      <rPr>
        <sz val="12"/>
        <color rgb="FF545454"/>
        <rFont val="Arial"/>
        <family val="2"/>
      </rPr>
      <t>.</t>
    </r>
    <r>
      <rPr>
        <sz val="12"/>
        <color rgb="FF545454"/>
        <rFont val="ＭＳ Ｐゴシック"/>
        <family val="3"/>
        <charset val="128"/>
      </rPr>
      <t>７</t>
    </r>
    <r>
      <rPr>
        <sz val="12"/>
        <color rgb="FF545454"/>
        <rFont val="Arial"/>
        <family val="2"/>
      </rPr>
      <t>kg</t>
    </r>
    <r>
      <rPr>
        <sz val="12"/>
        <color rgb="FF545454"/>
        <rFont val="ＭＳ Ｐゴシック"/>
        <family val="3"/>
        <charset val="128"/>
      </rPr>
      <t>体脂肪率：</t>
    </r>
    <r>
      <rPr>
        <sz val="12"/>
        <color rgb="FF545454"/>
        <rFont val="Arial"/>
        <family val="2"/>
      </rPr>
      <t>?</t>
    </r>
    <r>
      <rPr>
        <sz val="12"/>
        <color rgb="FF545454"/>
        <rFont val="ＭＳ Ｐゴシック"/>
        <family val="3"/>
        <charset val="128"/>
      </rPr>
      <t>４</t>
    </r>
    <r>
      <rPr>
        <sz val="12"/>
        <color rgb="FF545454"/>
        <rFont val="Arial"/>
        <family val="2"/>
      </rPr>
      <t>.</t>
    </r>
    <r>
      <rPr>
        <sz val="12"/>
        <color rgb="FF545454"/>
        <rFont val="ＭＳ Ｐゴシック"/>
        <family val="3"/>
        <charset val="128"/>
      </rPr>
      <t>５％</t>
    </r>
    <r>
      <rPr>
        <sz val="12"/>
        <color rgb="FF545454"/>
        <rFont val="Arial"/>
        <family val="2"/>
      </rPr>
      <t xml:space="preserve"> </t>
    </r>
    <r>
      <rPr>
        <sz val="12"/>
        <color rgb="FF545454"/>
        <rFont val="ＭＳ Ｐゴシック"/>
        <family val="3"/>
        <charset val="128"/>
      </rPr>
      <t>これから試行錯誤しながらダイエットをしていきたいと思いますので、何かいいダイエット方法等のアドバイス等ありましたらお気軽にコメントくださればと思います。目指す方向性として、一応現場にでて炎天下での肉体労働をしたり長距離の運転をすることもあるため、安全のために絶食に近いような本格的な食事制限は避け、運動中心にプラスある程度の食事制限といったダイエットにしたいと思っています。</t>
    </r>
    <phoneticPr fontId="5"/>
  </si>
  <si>
    <t>http://coolsamurai.com/blog/?p=3052</t>
    <phoneticPr fontId="5"/>
  </si>
  <si>
    <r>
      <t>ダイエット始めます！</t>
    </r>
    <r>
      <rPr>
        <sz val="12"/>
        <color rgb="FF545454"/>
        <rFont val="Arial"/>
        <family val="2"/>
      </rPr>
      <t>.[2013/08/30] KCS</t>
    </r>
    <r>
      <rPr>
        <sz val="12"/>
        <color rgb="FF545454"/>
        <rFont val="ＭＳ Ｐゴシック"/>
        <family val="3"/>
        <charset val="128"/>
      </rPr>
      <t>センター枚方院のニュースダイエット始めます！画像を拡大表示するＫＣＳセンター枚方院の新しい商品が出ました！ダイエットサプリ「スイートセーブ」</t>
    </r>
    <r>
      <rPr>
        <sz val="12"/>
        <color rgb="FF545454"/>
        <rFont val="Arial"/>
        <family val="2"/>
      </rPr>
      <t xml:space="preserve"> </t>
    </r>
    <r>
      <rPr>
        <sz val="12"/>
        <color rgb="FF545454"/>
        <rFont val="ＭＳ Ｐゴシック"/>
        <family val="3"/>
        <charset val="128"/>
      </rPr>
      <t>名前の通り、事前にサプリを飲むことで、糖分をカットされます。</t>
    </r>
    <r>
      <rPr>
        <sz val="12"/>
        <color rgb="FF545454"/>
        <rFont val="Arial"/>
        <family val="2"/>
      </rPr>
      <t xml:space="preserve"> </t>
    </r>
    <r>
      <rPr>
        <sz val="12"/>
        <color rgb="FF545454"/>
        <rFont val="ＭＳ Ｐゴシック"/>
        <family val="3"/>
        <charset val="128"/>
      </rPr>
      <t>食いしん坊の私たちでもダイエットできるかな？</t>
    </r>
    <r>
      <rPr>
        <sz val="12"/>
        <color rgb="FF545454"/>
        <rFont val="Arial"/>
        <family val="2"/>
      </rPr>
      <t xml:space="preserve"> </t>
    </r>
    <r>
      <rPr>
        <sz val="12"/>
        <color rgb="FF545454"/>
        <rFont val="ＭＳ Ｐゴシック"/>
        <family val="3"/>
        <charset val="128"/>
      </rPr>
      <t>食べるのも楽しみに痩せれるなんて、幸せ</t>
    </r>
    <phoneticPr fontId="5"/>
  </si>
  <si>
    <t>http://hirakata.mypl.net/shop/00000337824/news?d=597227</t>
    <phoneticPr fontId="5"/>
  </si>
  <si>
    <r>
      <t>2012</t>
    </r>
    <r>
      <rPr>
        <sz val="12"/>
        <color rgb="FF545454"/>
        <rFont val="ＭＳ Ｐゴシック"/>
        <family val="3"/>
        <charset val="128"/>
      </rPr>
      <t>年</t>
    </r>
    <r>
      <rPr>
        <sz val="12"/>
        <color rgb="FF545454"/>
        <rFont val="Arial"/>
        <family val="2"/>
      </rPr>
      <t>09</t>
    </r>
    <r>
      <rPr>
        <sz val="12"/>
        <color rgb="FF545454"/>
        <rFont val="ＭＳ Ｐゴシック"/>
        <family val="3"/>
        <charset val="128"/>
      </rPr>
      <t>月</t>
    </r>
    <r>
      <rPr>
        <sz val="12"/>
        <color rgb="FF545454"/>
        <rFont val="Arial"/>
        <family val="2"/>
      </rPr>
      <t>15</t>
    </r>
    <r>
      <rPr>
        <sz val="12"/>
        <color rgb="FF545454"/>
        <rFont val="ＭＳ Ｐゴシック"/>
        <family val="3"/>
        <charset val="128"/>
      </rPr>
      <t>日</t>
    </r>
    <r>
      <rPr>
        <sz val="12"/>
        <color rgb="FF545454"/>
        <rFont val="Arial"/>
        <family val="2"/>
      </rPr>
      <t xml:space="preserve">  </t>
    </r>
    <r>
      <rPr>
        <sz val="12"/>
        <color rgb="FF545454"/>
        <rFont val="ＭＳ Ｐゴシック"/>
        <family val="3"/>
        <charset val="128"/>
      </rPr>
      <t>ダーツでダイエット始めます♪</t>
    </r>
    <r>
      <rPr>
        <sz val="12"/>
        <color rgb="FF545454"/>
        <rFont val="Arial"/>
        <family val="2"/>
      </rPr>
      <t xml:space="preserve">   </t>
    </r>
    <r>
      <rPr>
        <sz val="12"/>
        <color rgb="FF545454"/>
        <rFont val="ＭＳ Ｐゴシック"/>
        <family val="3"/>
        <charset val="128"/>
      </rPr>
      <t>アメブロではもう何度もダイエットする～って宣言してはいつの間にか「なかったこと」になってしまってるんですよね・・・</t>
    </r>
    <r>
      <rPr>
        <sz val="12"/>
        <color rgb="FF545454"/>
        <rFont val="Arial"/>
        <family val="2"/>
      </rPr>
      <t>(</t>
    </r>
    <r>
      <rPr>
        <sz val="12"/>
        <color rgb="FF545454"/>
        <rFont val="ＭＳ Ｐゴシック"/>
        <family val="3"/>
        <charset val="128"/>
      </rPr>
      <t>￣</t>
    </r>
    <r>
      <rPr>
        <sz val="12"/>
        <color rgb="FF545454"/>
        <rFont val="Arial"/>
        <family val="2"/>
      </rPr>
      <t>m</t>
    </r>
    <r>
      <rPr>
        <sz val="12"/>
        <color rgb="FF545454"/>
        <rFont val="ＭＳ Ｐゴシック"/>
        <family val="3"/>
        <charset val="128"/>
      </rPr>
      <t>￣</t>
    </r>
    <r>
      <rPr>
        <sz val="12"/>
        <color rgb="FF545454"/>
        <rFont val="Arial"/>
        <family val="2"/>
      </rPr>
      <t>*)</t>
    </r>
    <r>
      <rPr>
        <sz val="12"/>
        <color rgb="FF545454"/>
        <rFont val="ＭＳ Ｐゴシック"/>
        <family val="3"/>
        <charset val="128"/>
      </rPr>
      <t>昨日健康診断の結果を聞いたのを機に、もう一度ここで始めてみようかと思います。せっかくなので、今回は題して「ダーツ</t>
    </r>
    <r>
      <rPr>
        <sz val="12"/>
        <color rgb="FF545454"/>
        <rFont val="Arial"/>
        <family val="2"/>
      </rPr>
      <t>de</t>
    </r>
    <r>
      <rPr>
        <sz val="12"/>
        <color rgb="FF545454"/>
        <rFont val="ＭＳ Ｐゴシック"/>
        <family val="3"/>
        <charset val="128"/>
      </rPr>
      <t>ダイエット♪」前回は社保の健診、今回は国保の健診でした。</t>
    </r>
    <r>
      <rPr>
        <sz val="12"/>
        <color rgb="FF545454"/>
        <rFont val="Arial"/>
        <family val="2"/>
      </rPr>
      <t>2012/1/26</t>
    </r>
    <r>
      <rPr>
        <sz val="12"/>
        <color rgb="FF545454"/>
        <rFont val="ＭＳ Ｐゴシック"/>
        <family val="3"/>
        <charset val="128"/>
      </rPr>
      <t>の社保健診では堂々の「Ｄ判定～要精密検査」をたたき出してしまいました。しかも肝機能で</t>
    </r>
    <r>
      <rPr>
        <sz val="12"/>
        <color rgb="FF545454"/>
        <rFont val="Arial"/>
        <family val="2"/>
      </rPr>
      <t>orz</t>
    </r>
    <r>
      <rPr>
        <sz val="12"/>
        <color rgb="FF545454"/>
        <rFont val="ＭＳ Ｐゴシック"/>
        <family val="3"/>
        <charset val="128"/>
      </rPr>
      <t>身に覚えありすぎます</t>
    </r>
    <r>
      <rPr>
        <sz val="12"/>
        <color rgb="FF545454"/>
        <rFont val="Arial"/>
        <family val="2"/>
      </rPr>
      <t>(</t>
    </r>
    <r>
      <rPr>
        <sz val="12"/>
        <color rgb="FF545454"/>
        <rFont val="ＭＳ Ｐゴシック"/>
        <family val="3"/>
        <charset val="128"/>
      </rPr>
      <t>￣</t>
    </r>
    <r>
      <rPr>
        <sz val="12"/>
        <color rgb="FF545454"/>
        <rFont val="Arial"/>
        <family val="2"/>
      </rPr>
      <t>m</t>
    </r>
    <r>
      <rPr>
        <sz val="12"/>
        <color rgb="FF545454"/>
        <rFont val="ＭＳ Ｐゴシック"/>
        <family val="3"/>
        <charset val="128"/>
      </rPr>
      <t>￣</t>
    </r>
    <r>
      <rPr>
        <sz val="12"/>
        <color rgb="FF545454"/>
        <rFont val="Arial"/>
        <family val="2"/>
      </rPr>
      <t>*)</t>
    </r>
    <r>
      <rPr>
        <sz val="12"/>
        <color rgb="FF545454"/>
        <rFont val="ＭＳ Ｐゴシック"/>
        <family val="3"/>
        <charset val="128"/>
      </rPr>
      <t>でもなぜかガンマ</t>
    </r>
    <r>
      <rPr>
        <sz val="12"/>
        <color rgb="FF545454"/>
        <rFont val="Arial"/>
        <family val="2"/>
      </rPr>
      <t>GTP</t>
    </r>
    <r>
      <rPr>
        <sz val="12"/>
        <color rgb="FF545454"/>
        <rFont val="ＭＳ Ｐゴシック"/>
        <family val="3"/>
        <charset val="128"/>
      </rPr>
      <t>は</t>
    </r>
    <r>
      <rPr>
        <sz val="12"/>
        <color rgb="FF545454"/>
        <rFont val="Arial"/>
        <family val="2"/>
      </rPr>
      <t>45</t>
    </r>
    <r>
      <rPr>
        <sz val="12"/>
        <color rgb="FF545454"/>
        <rFont val="ＭＳ Ｐゴシック"/>
        <family val="3"/>
        <charset val="128"/>
      </rPr>
      <t>程度で規定内、</t>
    </r>
    <r>
      <rPr>
        <sz val="12"/>
        <color rgb="FF545454"/>
        <rFont val="Arial"/>
        <family val="2"/>
      </rPr>
      <t>GOT</t>
    </r>
    <r>
      <rPr>
        <sz val="12"/>
        <color rgb="FF545454"/>
        <rFont val="ＭＳ Ｐゴシック"/>
        <family val="3"/>
        <charset val="128"/>
      </rPr>
      <t>と</t>
    </r>
    <r>
      <rPr>
        <sz val="12"/>
        <color rgb="FF545454"/>
        <rFont val="Arial"/>
        <family val="2"/>
      </rPr>
      <t>GPT</t>
    </r>
    <r>
      <rPr>
        <sz val="12"/>
        <color rgb="FF545454"/>
        <rFont val="ＭＳ Ｐゴシック"/>
        <family val="3"/>
        <charset val="128"/>
      </rPr>
      <t>とやらが</t>
    </r>
    <r>
      <rPr>
        <sz val="12"/>
        <color rgb="FF545454"/>
        <rFont val="Arial"/>
        <family val="2"/>
      </rPr>
      <t>60</t>
    </r>
    <r>
      <rPr>
        <sz val="12"/>
        <color rgb="FF545454"/>
        <rFont val="ＭＳ Ｐゴシック"/>
        <family val="3"/>
        <charset val="128"/>
      </rPr>
      <t>オーバー（規定値は</t>
    </r>
    <r>
      <rPr>
        <sz val="12"/>
        <color rgb="FF545454"/>
        <rFont val="Arial"/>
        <family val="2"/>
      </rPr>
      <t>30</t>
    </r>
    <r>
      <rPr>
        <sz val="12"/>
        <color rgb="FF545454"/>
        <rFont val="ＭＳ Ｐゴシック"/>
        <family val="3"/>
        <charset val="128"/>
      </rPr>
      <t>以内）でヤバかったらしいのですが、ま、まだ</t>
    </r>
    <r>
      <rPr>
        <sz val="12"/>
        <color rgb="FF545454"/>
        <rFont val="Arial"/>
        <family val="2"/>
      </rPr>
      <t>2</t>
    </r>
    <r>
      <rPr>
        <sz val="12"/>
        <color rgb="FF545454"/>
        <rFont val="ＭＳ Ｐゴシック"/>
        <family val="3"/>
        <charset val="128"/>
      </rPr>
      <t>桁だし（肝炎等なら軽く</t>
    </r>
    <r>
      <rPr>
        <sz val="12"/>
        <color rgb="FF545454"/>
        <rFont val="Arial"/>
        <family val="2"/>
      </rPr>
      <t>3</t>
    </r>
    <r>
      <rPr>
        <sz val="12"/>
        <color rgb="FF545454"/>
        <rFont val="ＭＳ Ｐゴシック"/>
        <family val="3"/>
        <charset val="128"/>
      </rPr>
      <t>桁超えますし）自業自得だからしょうがない・・・と放っておいて、気にせずガンガン酒を飲んでいたわけなんです。悪玉コレステロール値も</t>
    </r>
    <r>
      <rPr>
        <sz val="12"/>
        <color rgb="FF545454"/>
        <rFont val="Arial"/>
        <family val="2"/>
      </rPr>
      <t>174</t>
    </r>
    <r>
      <rPr>
        <sz val="12"/>
        <color rgb="FF545454"/>
        <rFont val="ＭＳ Ｐゴシック"/>
        <family val="3"/>
        <charset val="128"/>
      </rPr>
      <t>（規定値は</t>
    </r>
    <r>
      <rPr>
        <sz val="12"/>
        <color rgb="FF545454"/>
        <rFont val="Arial"/>
        <family val="2"/>
      </rPr>
      <t>119</t>
    </r>
    <r>
      <rPr>
        <sz val="12"/>
        <color rgb="FF545454"/>
        <rFont val="ＭＳ Ｐゴシック"/>
        <family val="3"/>
        <charset val="128"/>
      </rPr>
      <t>以内）だし、どうせ私は成人病予備軍よ～ららら～なんてお気楽極楽</t>
    </r>
    <r>
      <rPr>
        <sz val="12"/>
        <color rgb="FF545454"/>
        <rFont val="Arial"/>
        <family val="2"/>
      </rPr>
      <t xml:space="preserve">(*^m^*) </t>
    </r>
    <r>
      <rPr>
        <sz val="12"/>
        <color rgb="FF545454"/>
        <rFont val="ＭＳ Ｐゴシック"/>
        <family val="3"/>
        <charset val="128"/>
      </rPr>
      <t>それでも子猫のだいず（現在</t>
    </r>
    <r>
      <rPr>
        <sz val="12"/>
        <color rgb="FF545454"/>
        <rFont val="Arial"/>
        <family val="2"/>
      </rPr>
      <t>1</t>
    </r>
    <r>
      <rPr>
        <sz val="12"/>
        <color rgb="FF545454"/>
        <rFont val="ＭＳ Ｐゴシック"/>
        <family val="3"/>
        <charset val="128"/>
      </rPr>
      <t>歳）が成人式を迎えるまでは、元気でいなくちゃなと思い直し、野菜と果物をミキサーで粉砕したグリーンシェイクを普段の倍量飲むようにしたり、職場から家まで</t>
    </r>
    <r>
      <rPr>
        <sz val="12"/>
        <color rgb="FF545454"/>
        <rFont val="Arial"/>
        <family val="2"/>
      </rPr>
      <t>5</t>
    </r>
    <r>
      <rPr>
        <sz val="12"/>
        <color rgb="FF545454"/>
        <rFont val="ＭＳ Ｐゴシック"/>
        <family val="3"/>
        <charset val="128"/>
      </rPr>
      <t>キロくらいの道を歩いて帰るようにしたところ、</t>
    </r>
    <r>
      <rPr>
        <sz val="12"/>
        <color rgb="FF545454"/>
        <rFont val="Arial"/>
        <family val="2"/>
      </rPr>
      <t>5</t>
    </r>
    <r>
      <rPr>
        <sz val="12"/>
        <color rgb="FF545454"/>
        <rFont val="ＭＳ Ｐゴシック"/>
        <family val="3"/>
        <charset val="128"/>
      </rPr>
      <t>キロくらい体重が減りました。美腸を意識したところ、体脂肪</t>
    </r>
    <r>
      <rPr>
        <sz val="12"/>
        <color rgb="FF545454"/>
        <rFont val="Arial"/>
        <family val="2"/>
      </rPr>
      <t>5</t>
    </r>
    <r>
      <rPr>
        <sz val="12"/>
        <color rgb="FF545454"/>
        <rFont val="ＭＳ Ｐゴシック"/>
        <family val="3"/>
        <charset val="128"/>
      </rPr>
      <t>％減、内臓脂肪レベルが</t>
    </r>
    <r>
      <rPr>
        <sz val="12"/>
        <color rgb="FF545454"/>
        <rFont val="Arial"/>
        <family val="2"/>
      </rPr>
      <t>8.5</t>
    </r>
    <r>
      <rPr>
        <sz val="12"/>
        <color rgb="FF545454"/>
        <rFont val="ＭＳ Ｐゴシック"/>
        <family val="3"/>
        <charset val="128"/>
      </rPr>
      <t>から</t>
    </r>
    <r>
      <rPr>
        <sz val="12"/>
        <color rgb="FF545454"/>
        <rFont val="Arial"/>
        <family val="2"/>
      </rPr>
      <t>6.0</t>
    </r>
    <r>
      <rPr>
        <sz val="12"/>
        <color rgb="FF545454"/>
        <rFont val="ＭＳ Ｐゴシック"/>
        <family val="3"/>
        <charset val="128"/>
      </rPr>
      <t>へ下がりました。さらに</t>
    </r>
    <r>
      <rPr>
        <sz val="12"/>
        <color rgb="FF545454"/>
        <rFont val="Arial"/>
        <family val="2"/>
      </rPr>
      <t>7</t>
    </r>
    <r>
      <rPr>
        <sz val="12"/>
        <color rgb="FF545454"/>
        <rFont val="ＭＳ Ｐゴシック"/>
        <family val="3"/>
        <charset val="128"/>
      </rPr>
      <t>月にダーツに出逢って、毎日わずかながらでも練習しているうちに、二の腕は</t>
    </r>
    <r>
      <rPr>
        <sz val="12"/>
        <color rgb="FF545454"/>
        <rFont val="Arial"/>
        <family val="2"/>
      </rPr>
      <t>2</t>
    </r>
    <r>
      <rPr>
        <sz val="12"/>
        <color rgb="FF545454"/>
        <rFont val="ＭＳ Ｐゴシック"/>
        <family val="3"/>
        <charset val="128"/>
      </rPr>
      <t>センチ細くなりました。それでもまだまだ小太りなのが悲しいですが</t>
    </r>
    <r>
      <rPr>
        <sz val="12"/>
        <color rgb="FF545454"/>
        <rFont val="Arial"/>
        <family val="2"/>
      </rPr>
      <t>(T_T)</t>
    </r>
    <r>
      <rPr>
        <sz val="12"/>
        <color rgb="FF545454"/>
        <rFont val="ＭＳ Ｐゴシック"/>
        <family val="3"/>
        <charset val="128"/>
      </rPr>
      <t>で、今回の健診結果は、</t>
    </r>
    <r>
      <rPr>
        <sz val="12"/>
        <color rgb="FF545454"/>
        <rFont val="Arial"/>
        <family val="2"/>
      </rPr>
      <t>GOT19</t>
    </r>
    <r>
      <rPr>
        <sz val="12"/>
        <color rgb="FF545454"/>
        <rFont val="ＭＳ Ｐゴシック"/>
        <family val="3"/>
        <charset val="128"/>
      </rPr>
      <t>、</t>
    </r>
    <r>
      <rPr>
        <sz val="12"/>
        <color rgb="FF545454"/>
        <rFont val="Arial"/>
        <family val="2"/>
      </rPr>
      <t>ALT13</t>
    </r>
    <r>
      <rPr>
        <sz val="12"/>
        <color rgb="FF545454"/>
        <rFont val="ＭＳ Ｐゴシック"/>
        <family val="3"/>
        <charset val="128"/>
      </rPr>
      <t>、ガンマ</t>
    </r>
    <r>
      <rPr>
        <sz val="12"/>
        <color rgb="FF545454"/>
        <rFont val="Arial"/>
        <family val="2"/>
      </rPr>
      <t>GTP18</t>
    </r>
    <r>
      <rPr>
        <sz val="12"/>
        <color rgb="FF545454"/>
        <rFont val="ＭＳ Ｐゴシック"/>
        <family val="3"/>
        <charset val="128"/>
      </rPr>
      <t>と肝機能は全くの正常値。悪玉コレステロールは</t>
    </r>
    <r>
      <rPr>
        <sz val="12"/>
        <color rgb="FF545454"/>
        <rFont val="Arial"/>
        <family val="2"/>
      </rPr>
      <t>145</t>
    </r>
    <r>
      <rPr>
        <sz val="12"/>
        <color rgb="FF545454"/>
        <rFont val="ＭＳ Ｐゴシック"/>
        <family val="3"/>
        <charset val="128"/>
      </rPr>
      <t>とまだ高いですが、それでも前回よりは下がってます。前回の</t>
    </r>
    <r>
      <rPr>
        <sz val="12"/>
        <color rgb="FF545454"/>
        <rFont val="Arial"/>
        <family val="2"/>
      </rPr>
      <t>D</t>
    </r>
    <r>
      <rPr>
        <sz val="12"/>
        <color rgb="FF545454"/>
        <rFont val="ＭＳ Ｐゴシック"/>
        <family val="3"/>
        <charset val="128"/>
      </rPr>
      <t>判定が今回はコレステロールのみの</t>
    </r>
    <r>
      <rPr>
        <sz val="12"/>
        <color rgb="FF545454"/>
        <rFont val="Arial"/>
        <family val="2"/>
      </rPr>
      <t>B</t>
    </r>
    <r>
      <rPr>
        <sz val="12"/>
        <color rgb="FF545454"/>
        <rFont val="ＭＳ Ｐゴシック"/>
        <family val="3"/>
        <charset val="128"/>
      </rPr>
      <t>判定（要経過観察）。もう少し（あと</t>
    </r>
    <r>
      <rPr>
        <sz val="12"/>
        <color rgb="FF545454"/>
        <rFont val="Arial"/>
        <family val="2"/>
      </rPr>
      <t>5</t>
    </r>
    <r>
      <rPr>
        <sz val="12"/>
        <color rgb="FF545454"/>
        <rFont val="ＭＳ Ｐゴシック"/>
        <family val="3"/>
        <charset val="128"/>
      </rPr>
      <t>キロくらい）痩せたらコレステロールも正常になって、次の健診ではＡ判定になれるかも！って希望が見えてきました♪さて、ダーツでダイエットを始めるわけなんですが、ダーツってどれくらいのカロリー消費するのかな？</t>
    </r>
    <r>
      <rPr>
        <sz val="12"/>
        <color rgb="FF545454"/>
        <rFont val="Arial"/>
        <family val="2"/>
      </rPr>
      <t>244</t>
    </r>
    <r>
      <rPr>
        <sz val="12"/>
        <color rgb="FF545454"/>
        <rFont val="ＭＳ Ｐゴシック"/>
        <family val="3"/>
        <charset val="128"/>
      </rPr>
      <t>センチの距離をちょこまか歩くのと、ヒジから先をちょこっと動かす・・・それってどれくらいの運動？ググってみたらカロリー計算されてるところがありました。パナソニックのサイト→ダーツの消費カロリーふーん、ダーツ</t>
    </r>
    <r>
      <rPr>
        <sz val="12"/>
        <color rgb="FF545454"/>
        <rFont val="Arial"/>
        <family val="2"/>
      </rPr>
      <t>1</t>
    </r>
    <r>
      <rPr>
        <sz val="12"/>
        <color rgb="FF545454"/>
        <rFont val="ＭＳ Ｐゴシック"/>
        <family val="3"/>
        <charset val="128"/>
      </rPr>
      <t>時間で</t>
    </r>
    <r>
      <rPr>
        <sz val="12"/>
        <color rgb="FF545454"/>
        <rFont val="Arial"/>
        <family val="2"/>
      </rPr>
      <t>82kcal</t>
    </r>
    <r>
      <rPr>
        <sz val="12"/>
        <color rgb="FF545454"/>
        <rFont val="ＭＳ Ｐゴシック"/>
        <family val="3"/>
        <charset val="128"/>
      </rPr>
      <t>（私の場合）かぁ・・・脂肪</t>
    </r>
    <r>
      <rPr>
        <sz val="12"/>
        <color rgb="FF545454"/>
        <rFont val="Arial"/>
        <family val="2"/>
      </rPr>
      <t>1</t>
    </r>
    <r>
      <rPr>
        <sz val="12"/>
        <color rgb="FF545454"/>
        <rFont val="ＭＳ Ｐゴシック"/>
        <family val="3"/>
        <charset val="128"/>
      </rPr>
      <t>キロ燃やすのに</t>
    </r>
    <r>
      <rPr>
        <sz val="12"/>
        <color rgb="FF545454"/>
        <rFont val="Arial"/>
        <family val="2"/>
      </rPr>
      <t>7000kcal</t>
    </r>
    <r>
      <rPr>
        <sz val="12"/>
        <color rgb="FF545454"/>
        <rFont val="ＭＳ Ｐゴシック"/>
        <family val="3"/>
        <charset val="128"/>
      </rPr>
      <t>消費が必要っていうから、</t>
    </r>
    <r>
      <rPr>
        <sz val="12"/>
        <color rgb="FF545454"/>
        <rFont val="Arial"/>
        <family val="2"/>
      </rPr>
      <t>86</t>
    </r>
    <r>
      <rPr>
        <sz val="12"/>
        <color rgb="FF545454"/>
        <rFont val="ＭＳ Ｐゴシック"/>
        <family val="3"/>
        <charset val="128"/>
      </rPr>
      <t>時間くらいダーツやって</t>
    </r>
    <r>
      <rPr>
        <sz val="12"/>
        <color rgb="FF545454"/>
        <rFont val="Arial"/>
        <family val="2"/>
      </rPr>
      <t>1</t>
    </r>
    <r>
      <rPr>
        <sz val="12"/>
        <color rgb="FF545454"/>
        <rFont val="ＭＳ Ｐゴシック"/>
        <family val="3"/>
        <charset val="128"/>
      </rPr>
      <t>キロ・・・一日</t>
    </r>
    <r>
      <rPr>
        <sz val="12"/>
        <color rgb="FF545454"/>
        <rFont val="Arial"/>
        <family val="2"/>
      </rPr>
      <t>1</t>
    </r>
    <r>
      <rPr>
        <sz val="12"/>
        <color rgb="FF545454"/>
        <rFont val="ＭＳ Ｐゴシック"/>
        <family val="3"/>
        <charset val="128"/>
      </rPr>
      <t>時間じゃ</t>
    </r>
    <r>
      <rPr>
        <sz val="12"/>
        <color rgb="FF545454"/>
        <rFont val="Arial"/>
        <family val="2"/>
      </rPr>
      <t>3</t>
    </r>
    <r>
      <rPr>
        <sz val="12"/>
        <color rgb="FF545454"/>
        <rFont val="ＭＳ Ｐゴシック"/>
        <family val="3"/>
        <charset val="128"/>
      </rPr>
      <t>ヶ月かかってやっと</t>
    </r>
    <r>
      <rPr>
        <sz val="12"/>
        <color rgb="FF545454"/>
        <rFont val="Arial"/>
        <family val="2"/>
      </rPr>
      <t>1</t>
    </r>
    <r>
      <rPr>
        <sz val="12"/>
        <color rgb="FF545454"/>
        <rFont val="ＭＳ Ｐゴシック"/>
        <family val="3"/>
        <charset val="128"/>
      </rPr>
      <t>キロ・・・やはり他の運動や食事＆酒セーブが必要不可欠ですね。ダーツに関連する運動をしたいので、まずチョイスしたのはコレ。</t>
    </r>
    <r>
      <rPr>
        <sz val="12"/>
        <color rgb="FF545454"/>
        <rFont val="Arial"/>
        <family val="2"/>
      </rPr>
      <t>0915D2</t>
    </r>
    <r>
      <rPr>
        <sz val="12"/>
        <color rgb="FF545454"/>
        <rFont val="ＭＳ Ｐゴシック"/>
        <family val="3"/>
        <charset val="128"/>
      </rPr>
      <t>やっぱダーツは二の腕ですよ</t>
    </r>
    <r>
      <rPr>
        <sz val="12"/>
        <color rgb="FF545454"/>
        <rFont val="Arial"/>
        <family val="2"/>
      </rPr>
      <t>(</t>
    </r>
    <r>
      <rPr>
        <sz val="12"/>
        <color rgb="FF545454"/>
        <rFont val="ＭＳ Ｐゴシック"/>
        <family val="3"/>
        <charset val="128"/>
      </rPr>
      <t>￣</t>
    </r>
    <r>
      <rPr>
        <sz val="12"/>
        <color rgb="FF545454"/>
        <rFont val="Arial"/>
        <family val="2"/>
      </rPr>
      <t>m</t>
    </r>
    <r>
      <rPr>
        <sz val="12"/>
        <color rgb="FF545454"/>
        <rFont val="ＭＳ Ｐゴシック"/>
        <family val="3"/>
        <charset val="128"/>
      </rPr>
      <t>￣</t>
    </r>
    <r>
      <rPr>
        <sz val="12"/>
        <color rgb="FF545454"/>
        <rFont val="Arial"/>
        <family val="2"/>
      </rPr>
      <t>*)</t>
    </r>
    <r>
      <rPr>
        <sz val="12"/>
        <color rgb="FF545454"/>
        <rFont val="ＭＳ Ｐゴシック"/>
        <family val="3"/>
        <charset val="128"/>
      </rPr>
      <t>これ、</t>
    </r>
    <r>
      <rPr>
        <sz val="12"/>
        <color rgb="FF545454"/>
        <rFont val="Arial"/>
        <family val="2"/>
      </rPr>
      <t>1</t>
    </r>
    <r>
      <rPr>
        <sz val="12"/>
        <color rgb="FF545454"/>
        <rFont val="ＭＳ Ｐゴシック"/>
        <family val="3"/>
        <charset val="128"/>
      </rPr>
      <t>コ</t>
    </r>
    <r>
      <rPr>
        <sz val="12"/>
        <color rgb="FF545454"/>
        <rFont val="Arial"/>
        <family val="2"/>
      </rPr>
      <t>150g</t>
    </r>
    <r>
      <rPr>
        <sz val="12"/>
        <color rgb="FF545454"/>
        <rFont val="ＭＳ Ｐゴシック"/>
        <family val="3"/>
        <charset val="128"/>
      </rPr>
      <t>なので、ダンベルにするには物足りないですが、柔らかいので、落としても安心。普通のダンベルだと万が一落っことして猫にぶつかったら・・・と思うと、怖くて振り回せないです。これをグルングルン回して、二の腕を引き締め、筋力もアップさせて、ダーツの飛びをよくしたいな♪ってことで、このカテゴリでは定期的に経過を綴っていきます。日々のダーツ練習記録のアップ方法も少し変えようと思います。（</t>
    </r>
    <r>
      <rPr>
        <sz val="12"/>
        <color rgb="FF545454"/>
        <rFont val="Arial"/>
        <family val="2"/>
      </rPr>
      <t>9/14</t>
    </r>
    <r>
      <rPr>
        <sz val="12"/>
        <color rgb="FF545454"/>
        <rFont val="ＭＳ Ｐゴシック"/>
        <family val="3"/>
        <charset val="128"/>
      </rPr>
      <t>のダーツ練習）・外投げ</t>
    </r>
    <r>
      <rPr>
        <sz val="12"/>
        <color rgb="FF545454"/>
        <rFont val="Arial"/>
        <family val="2"/>
      </rPr>
      <t>1</t>
    </r>
    <r>
      <rPr>
        <sz val="12"/>
        <color rgb="FF545454"/>
        <rFont val="ＭＳ Ｐゴシック"/>
        <family val="3"/>
        <charset val="128"/>
      </rPr>
      <t>時間（あいつんちサンコーボウル店→☆）ネット対戦結果：二勝二敗（クリケット一敗、</t>
    </r>
    <r>
      <rPr>
        <sz val="12"/>
        <color rgb="FF545454"/>
        <rFont val="Arial"/>
        <family val="2"/>
      </rPr>
      <t>501</t>
    </r>
    <r>
      <rPr>
        <sz val="12"/>
        <color rgb="FF545454"/>
        <rFont val="ＭＳ Ｐゴシック"/>
        <family val="3"/>
        <charset val="128"/>
      </rPr>
      <t>二勝一敗）・家投げ</t>
    </r>
    <r>
      <rPr>
        <sz val="12"/>
        <color rgb="FF545454"/>
        <rFont val="Arial"/>
        <family val="2"/>
      </rPr>
      <t>2</t>
    </r>
    <r>
      <rPr>
        <sz val="12"/>
        <color rgb="FF545454"/>
        <rFont val="ＭＳ Ｐゴシック"/>
        <family val="3"/>
        <charset val="128"/>
      </rPr>
      <t>時間（シングル練習</t>
    </r>
    <r>
      <rPr>
        <sz val="12"/>
        <color rgb="FF545454"/>
        <rFont val="Arial"/>
        <family val="2"/>
      </rPr>
      <t>75</t>
    </r>
    <r>
      <rPr>
        <sz val="12"/>
        <color rgb="FF545454"/>
        <rFont val="ＭＳ Ｐゴシック"/>
        <family val="3"/>
        <charset val="128"/>
      </rPr>
      <t>投、クリケットカウントアップ</t>
    </r>
    <r>
      <rPr>
        <sz val="12"/>
        <color rgb="FF545454"/>
        <rFont val="Arial"/>
        <family val="2"/>
      </rPr>
      <t>398</t>
    </r>
    <r>
      <rPr>
        <sz val="12"/>
        <color rgb="FF545454"/>
        <rFont val="ＭＳ Ｐゴシック"/>
        <family val="3"/>
        <charset val="128"/>
      </rPr>
      <t>，カウントアップ</t>
    </r>
    <r>
      <rPr>
        <sz val="12"/>
        <color rgb="FF545454"/>
        <rFont val="Arial"/>
        <family val="2"/>
      </rPr>
      <t>501</t>
    </r>
    <r>
      <rPr>
        <sz val="12"/>
        <color rgb="FF545454"/>
        <rFont val="ＭＳ Ｐゴシック"/>
        <family val="3"/>
        <charset val="128"/>
      </rPr>
      <t>など）ダーツでの消費カロリー：</t>
    </r>
    <r>
      <rPr>
        <sz val="12"/>
        <color rgb="FF545454"/>
        <rFont val="Arial"/>
        <family val="2"/>
      </rPr>
      <t>246kcal</t>
    </r>
    <r>
      <rPr>
        <sz val="12"/>
        <color rgb="FF545454"/>
        <rFont val="ＭＳ Ｐゴシック"/>
        <family val="3"/>
        <charset val="128"/>
      </rPr>
      <t>まずは体重</t>
    </r>
    <r>
      <rPr>
        <sz val="12"/>
        <color rgb="FF545454"/>
        <rFont val="Arial"/>
        <family val="2"/>
      </rPr>
      <t>1</t>
    </r>
    <r>
      <rPr>
        <sz val="12"/>
        <color rgb="FF545454"/>
        <rFont val="ＭＳ Ｐゴシック"/>
        <family val="3"/>
        <charset val="128"/>
      </rPr>
      <t>キロ減を目標に頑張ります！</t>
    </r>
    <r>
      <rPr>
        <sz val="12"/>
        <color rgb="FF545454"/>
        <rFont val="Arial"/>
        <family val="2"/>
      </rPr>
      <t>09151</t>
    </r>
    <r>
      <rPr>
        <sz val="12"/>
        <color rgb="FF545454"/>
        <rFont val="ＭＳ Ｐゴシック"/>
        <family val="3"/>
        <charset val="128"/>
      </rPr>
      <t>えー、痩せなくても今のままでいいと思うよー</t>
    </r>
    <r>
      <rPr>
        <sz val="12"/>
        <color rgb="FF545454"/>
        <rFont val="Arial"/>
        <family val="2"/>
      </rPr>
      <t xml:space="preserve"> by</t>
    </r>
    <r>
      <rPr>
        <sz val="12"/>
        <color rgb="FF545454"/>
        <rFont val="ＭＳ Ｐゴシック"/>
        <family val="3"/>
        <charset val="128"/>
      </rPr>
      <t>不二子柔らかいところで寝るのが大好きなふうちゃん。ダンナがふっくらしてた時はダンナにベッタリでしたが、</t>
    </r>
    <r>
      <rPr>
        <sz val="12"/>
        <color rgb="FF545454"/>
        <rFont val="Arial"/>
        <family val="2"/>
      </rPr>
      <t>15</t>
    </r>
    <r>
      <rPr>
        <sz val="12"/>
        <color rgb="FF545454"/>
        <rFont val="ＭＳ Ｐゴシック"/>
        <family val="3"/>
        <charset val="128"/>
      </rPr>
      <t>キロくらい痩せた今では、すっかり私にベッタリに。ごめんね、フカフカの贅肉布団で寝られるのも今のうちだよー（≧∇≦）</t>
    </r>
    <phoneticPr fontId="5"/>
  </si>
  <si>
    <t>http://blog.livedoor.jp/hiyaten/archives/17644839.html</t>
  </si>
  <si>
    <r>
      <t>155</t>
    </r>
    <r>
      <rPr>
        <sz val="12"/>
        <color rgb="FF545454"/>
        <rFont val="ＭＳ Ｐゴシック"/>
        <family val="3"/>
        <charset val="128"/>
      </rPr>
      <t>ｃｍ</t>
    </r>
    <r>
      <rPr>
        <sz val="12"/>
        <color rgb="FF545454"/>
        <rFont val="Arial"/>
        <family val="2"/>
      </rPr>
      <t>55</t>
    </r>
    <r>
      <rPr>
        <sz val="12"/>
        <color rgb="FF545454"/>
        <rFont val="ＭＳ Ｐゴシック"/>
        <family val="3"/>
        <charset val="128"/>
      </rPr>
      <t>キロ　豆腐ダイエット始めます！初めまして。</t>
    </r>
    <r>
      <rPr>
        <sz val="12"/>
        <color rgb="FF545454"/>
        <rFont val="Arial"/>
        <family val="2"/>
      </rPr>
      <t>33</t>
    </r>
    <r>
      <rPr>
        <sz val="12"/>
        <color rgb="FF545454"/>
        <rFont val="ＭＳ Ｐゴシック"/>
        <family val="3"/>
        <charset val="128"/>
      </rPr>
      <t>歳女性、あゆむと申します。１５５センチ</t>
    </r>
    <r>
      <rPr>
        <sz val="12"/>
        <color rgb="FF545454"/>
        <rFont val="Arial"/>
        <family val="2"/>
      </rPr>
      <t>55</t>
    </r>
    <r>
      <rPr>
        <sz val="12"/>
        <color rgb="FF545454"/>
        <rFont val="ＭＳ Ｐゴシック"/>
        <family val="3"/>
        <charset val="128"/>
      </rPr>
      <t>キロ　体脂肪率３２</t>
    </r>
    <r>
      <rPr>
        <sz val="12"/>
        <color rgb="FF545454"/>
        <rFont val="Arial"/>
        <family val="2"/>
      </rPr>
      <t>?</t>
    </r>
    <r>
      <rPr>
        <sz val="12"/>
        <color rgb="FF545454"/>
        <rFont val="ＭＳ Ｐゴシック"/>
        <family val="3"/>
        <charset val="128"/>
      </rPr>
      <t>３４％です。</t>
    </r>
    <r>
      <rPr>
        <sz val="12"/>
        <color rgb="FF545454"/>
        <rFont val="Arial"/>
        <family val="2"/>
      </rPr>
      <t>30</t>
    </r>
    <r>
      <rPr>
        <sz val="12"/>
        <color rgb="FF545454"/>
        <rFont val="ＭＳ Ｐゴシック"/>
        <family val="3"/>
        <charset val="128"/>
      </rPr>
      <t>代になりこのままではどんどん痩せにくくなるし、これから夏を迎え露出が多くなるのでやるなら今でしょ！と思いダイエットを決意しました。目標としては、マイナス</t>
    </r>
    <r>
      <rPr>
        <sz val="12"/>
        <color rgb="FF545454"/>
        <rFont val="Arial"/>
        <family val="2"/>
      </rPr>
      <t>5</t>
    </r>
    <r>
      <rPr>
        <sz val="12"/>
        <color rgb="FF545454"/>
        <rFont val="ＭＳ Ｐゴシック"/>
        <family val="3"/>
        <charset val="128"/>
      </rPr>
      <t>キロ。</t>
    </r>
    <r>
      <rPr>
        <sz val="12"/>
        <color rgb="FF545454"/>
        <rFont val="Arial"/>
        <family val="2"/>
      </rPr>
      <t>50</t>
    </r>
    <r>
      <rPr>
        <sz val="12"/>
        <color rgb="FF545454"/>
        <rFont val="ＭＳ Ｐゴシック"/>
        <family val="3"/>
        <charset val="128"/>
      </rPr>
      <t>キロを目指したいと思います。期間は、特に決めませんが</t>
    </r>
    <r>
      <rPr>
        <sz val="12"/>
        <color rgb="FF545454"/>
        <rFont val="Arial"/>
        <family val="2"/>
      </rPr>
      <t>50</t>
    </r>
    <r>
      <rPr>
        <sz val="12"/>
        <color rgb="FF545454"/>
        <rFont val="ＭＳ Ｐゴシック"/>
        <family val="3"/>
        <charset val="128"/>
      </rPr>
      <t>キロになるまで続けたいと思います。できれば夏の間に達成したいです！！やり方としては、</t>
    </r>
    <r>
      <rPr>
        <sz val="12"/>
        <color rgb="FF545454"/>
        <rFont val="Arial"/>
        <family val="2"/>
      </rPr>
      <t>1</t>
    </r>
    <r>
      <rPr>
        <sz val="12"/>
        <color rgb="FF545454"/>
        <rFont val="ＭＳ Ｐゴシック"/>
        <family val="3"/>
        <charset val="128"/>
      </rPr>
      <t>朝・昼は今まで通り適度に食べ、夜を白米の代わりに豆腐に置き換える</t>
    </r>
    <r>
      <rPr>
        <sz val="12"/>
        <color rgb="FF545454"/>
        <rFont val="Arial"/>
        <family val="2"/>
      </rPr>
      <t>2</t>
    </r>
    <r>
      <rPr>
        <sz val="12"/>
        <color rgb="FF545454"/>
        <rFont val="ＭＳ Ｐゴシック"/>
        <family val="3"/>
        <charset val="128"/>
      </rPr>
      <t>ウォーキングを一日</t>
    </r>
    <r>
      <rPr>
        <sz val="12"/>
        <color rgb="FF545454"/>
        <rFont val="Arial"/>
        <family val="2"/>
      </rPr>
      <t>30</t>
    </r>
    <r>
      <rPr>
        <sz val="12"/>
        <color rgb="FF545454"/>
        <rFont val="ＭＳ Ｐゴシック"/>
        <family val="3"/>
        <charset val="128"/>
      </rPr>
      <t>分</t>
    </r>
    <r>
      <rPr>
        <sz val="12"/>
        <color rgb="FF545454"/>
        <rFont val="Arial"/>
        <family val="2"/>
      </rPr>
      <t>?60</t>
    </r>
    <r>
      <rPr>
        <sz val="12"/>
        <color rgb="FF545454"/>
        <rFont val="ＭＳ Ｐゴシック"/>
        <family val="3"/>
        <charset val="128"/>
      </rPr>
      <t>分</t>
    </r>
    <r>
      <rPr>
        <sz val="12"/>
        <color rgb="FF545454"/>
        <rFont val="Arial"/>
        <family val="2"/>
      </rPr>
      <t>3</t>
    </r>
    <r>
      <rPr>
        <sz val="12"/>
        <color rgb="FF545454"/>
        <rFont val="ＭＳ Ｐゴシック"/>
        <family val="3"/>
        <charset val="128"/>
      </rPr>
      <t>甘いものは夜食べないこの三つをとにかく明日から実践します！できるだけ体重とこの通りにできたかをアップしていこうと思っています。ダイエット中のみなさまも一緒に頑張りましょう！！</t>
    </r>
    <phoneticPr fontId="5"/>
  </si>
  <si>
    <t>http://komachi.yomiuri.co.jp/t/2013/0602/596729.htm?o=2</t>
  </si>
  <si>
    <r>
      <t>効果はあるのか？トマトジュースダイエット始めます前にトマトジュースダイエットというものがあったのでほんとうに内臓脂肪、皮下脂肪が減るのか記録していきます。筋トレは基本的に自重です毎食後にトマトジュースを</t>
    </r>
    <r>
      <rPr>
        <sz val="12"/>
        <color rgb="FF545454"/>
        <rFont val="Arial"/>
        <family val="2"/>
      </rPr>
      <t>200</t>
    </r>
    <r>
      <rPr>
        <sz val="12"/>
        <color rgb="FF545454"/>
        <rFont val="ＭＳ Ｐゴシック"/>
        <family val="3"/>
        <charset val="128"/>
      </rPr>
      <t>㎜を飲みます体脂肪計は最近買ったタニタのものを使います２ケース買いました。箱を開けた状態トマトジュースのケース食塩無添加のトマトジューストマトジュース一本目</t>
    </r>
    <phoneticPr fontId="5"/>
  </si>
  <si>
    <t>http://kinntoresyosinnsya.blog.fc2.com/blog-category-35.html</t>
  </si>
  <si>
    <r>
      <t>156</t>
    </r>
    <r>
      <rPr>
        <sz val="12"/>
        <color rgb="FF545454"/>
        <rFont val="ＭＳ Ｐゴシック"/>
        <family val="3"/>
        <charset val="128"/>
      </rPr>
      <t>㌢</t>
    </r>
    <r>
      <rPr>
        <sz val="12"/>
        <color rgb="FF545454"/>
        <rFont val="Arial"/>
        <family val="2"/>
      </rPr>
      <t>66</t>
    </r>
    <r>
      <rPr>
        <sz val="12"/>
        <color rgb="FF545454"/>
        <rFont val="ＭＳ Ｐゴシック"/>
        <family val="3"/>
        <charset val="128"/>
      </rPr>
      <t>㌔女子高生ダイエット始めます！一緒に頑張ってくれる人募集です＾＾</t>
    </r>
    <r>
      <rPr>
        <sz val="12"/>
        <color rgb="FF545454"/>
        <rFont val="Arial"/>
        <family val="2"/>
      </rPr>
      <t>*/</t>
    </r>
    <r>
      <rPr>
        <sz val="12"/>
        <color rgb="FF545454"/>
        <rFont val="ＭＳ Ｐゴシック"/>
        <family val="3"/>
        <charset val="128"/>
      </rPr>
      <t>昨年の夏にウォーキングで</t>
    </r>
    <r>
      <rPr>
        <sz val="12"/>
        <color rgb="FF545454"/>
        <rFont val="Arial"/>
        <family val="2"/>
      </rPr>
      <t>MAX84</t>
    </r>
    <r>
      <rPr>
        <sz val="12"/>
        <color rgb="FF545454"/>
        <rFont val="ＭＳ Ｐゴシック"/>
        <family val="3"/>
        <charset val="128"/>
      </rPr>
      <t>㌔からいまの体重まで落としました。しばらくダイエットやめてたんですが、</t>
    </r>
    <r>
      <rPr>
        <sz val="12"/>
        <color rgb="FF545454"/>
        <rFont val="Arial"/>
        <family val="2"/>
      </rPr>
      <t>7</t>
    </r>
    <r>
      <rPr>
        <sz val="12"/>
        <color rgb="FF545454"/>
        <rFont val="ＭＳ Ｐゴシック"/>
        <family val="3"/>
        <charset val="128"/>
      </rPr>
      <t>月に遠方の友達と会う約束があるのでまた頑張ります！</t>
    </r>
    <r>
      <rPr>
        <sz val="12"/>
        <color rgb="FF545454"/>
        <rFont val="Arial"/>
        <family val="2"/>
      </rPr>
      <t xml:space="preserve"> 7</t>
    </r>
    <r>
      <rPr>
        <sz val="12"/>
        <color rgb="FF545454"/>
        <rFont val="ＭＳ Ｐゴシック"/>
        <family val="3"/>
        <charset val="128"/>
      </rPr>
      <t>月までに</t>
    </r>
    <r>
      <rPr>
        <sz val="12"/>
        <color rgb="FF545454"/>
        <rFont val="Arial"/>
        <family val="2"/>
      </rPr>
      <t>50</t>
    </r>
    <r>
      <rPr>
        <sz val="12"/>
        <color rgb="FF545454"/>
        <rFont val="ＭＳ Ｐゴシック"/>
        <family val="3"/>
        <charset val="128"/>
      </rPr>
      <t>㌔代には乗りたいです</t>
    </r>
    <r>
      <rPr>
        <sz val="12"/>
        <color rgb="FF545454"/>
        <rFont val="Arial"/>
        <family val="2"/>
      </rPr>
      <t>(*^</t>
    </r>
    <r>
      <rPr>
        <sz val="12"/>
        <color rgb="FF545454"/>
        <rFont val="ＭＳ Ｐゴシック"/>
        <family val="3"/>
        <charset val="128"/>
      </rPr>
      <t>▽</t>
    </r>
    <r>
      <rPr>
        <sz val="12"/>
        <color rgb="FF545454"/>
        <rFont val="Arial"/>
        <family val="2"/>
      </rPr>
      <t>^*)</t>
    </r>
    <r>
      <rPr>
        <sz val="12"/>
        <color rgb="FF545454"/>
        <rFont val="ＭＳ Ｐゴシック"/>
        <family val="3"/>
        <charset val="128"/>
      </rPr>
      <t>最終的には平均体重になりたいと思ってるので、目標達成まで一緒に励まし合える仲間が欲しいです＾＾</t>
    </r>
    <r>
      <rPr>
        <sz val="12"/>
        <color rgb="FF545454"/>
        <rFont val="Arial"/>
        <family val="2"/>
      </rPr>
      <t xml:space="preserve"> </t>
    </r>
    <r>
      <rPr>
        <sz val="12"/>
        <color rgb="FF545454"/>
        <rFont val="ＭＳ Ｐゴシック"/>
        <family val="3"/>
        <charset val="128"/>
      </rPr>
      <t>よろしくお願いします</t>
    </r>
    <r>
      <rPr>
        <sz val="12"/>
        <color rgb="FF545454"/>
        <rFont val="Arial"/>
        <family val="2"/>
      </rPr>
      <t>?</t>
    </r>
    <phoneticPr fontId="5"/>
  </si>
  <si>
    <t>http://dietnikki.com/bbs_disp/nakama/25756?page=2</t>
  </si>
  <si>
    <r>
      <t>４分３２秒モデルダイエット始めます♪はじめまして。　甘い物が大好きな普通の</t>
    </r>
    <r>
      <rPr>
        <sz val="11"/>
        <color rgb="FF767676"/>
        <rFont val="Inherit"/>
        <family val="2"/>
      </rPr>
      <t>21</t>
    </r>
    <r>
      <rPr>
        <sz val="11"/>
        <color rgb="FF767676"/>
        <rFont val="ＭＳ Ｐゴシック"/>
        <family val="3"/>
        <charset val="128"/>
      </rPr>
      <t>歳女子さなです☆</t>
    </r>
    <r>
      <rPr>
        <sz val="11"/>
        <color rgb="FF767676"/>
        <rFont val="Inherit"/>
        <family val="2"/>
      </rPr>
      <t xml:space="preserve"> </t>
    </r>
    <r>
      <rPr>
        <sz val="11"/>
        <color rgb="FF767676"/>
        <rFont val="ＭＳ Ｐゴシック"/>
        <family val="3"/>
        <charset val="128"/>
      </rPr>
      <t>今日から｢４分３２秒モデルダイエット｣を始めます</t>
    </r>
    <r>
      <rPr>
        <sz val="11"/>
        <color rgb="FF767676"/>
        <rFont val="Inherit"/>
        <family val="2"/>
      </rPr>
      <t xml:space="preserve">!!  </t>
    </r>
    <r>
      <rPr>
        <sz val="11"/>
        <color rgb="FF767676"/>
        <rFont val="ＭＳ Ｐゴシック"/>
        <family val="3"/>
        <charset val="128"/>
      </rPr>
      <t>何故「４分３２秒モデルダイエット」を選んだかというのは、後で話すとして</t>
    </r>
    <r>
      <rPr>
        <sz val="11"/>
        <color rgb="FF767676"/>
        <rFont val="Inherit"/>
        <family val="2"/>
      </rPr>
      <t>…</t>
    </r>
    <r>
      <rPr>
        <sz val="11"/>
        <color rgb="FF767676"/>
        <rFont val="ＭＳ Ｐゴシック"/>
        <family val="3"/>
        <charset val="128"/>
      </rPr>
      <t>まずはこちら</t>
    </r>
    <r>
      <rPr>
        <sz val="11"/>
        <color rgb="FF767676"/>
        <rFont val="Inherit"/>
        <family val="2"/>
      </rPr>
      <t xml:space="preserve">!!!! </t>
    </r>
    <r>
      <rPr>
        <sz val="11"/>
        <color rgb="FF767676"/>
        <rFont val="ＭＳ Ｐゴシック"/>
        <family val="3"/>
        <charset val="128"/>
      </rPr>
      <t>ジャッジャーン</t>
    </r>
    <r>
      <rPr>
        <sz val="11"/>
        <color rgb="FF767676"/>
        <rFont val="Inherit"/>
        <family val="2"/>
      </rPr>
      <t>!!!!!!!!!  DSC05336.jpg</t>
    </r>
    <r>
      <rPr>
        <sz val="11"/>
        <color rgb="FF767676"/>
        <rFont val="ＭＳ Ｐゴシック"/>
        <family val="3"/>
        <charset val="128"/>
      </rPr>
      <t>「４分３２秒モデルダイエット」の</t>
    </r>
    <r>
      <rPr>
        <sz val="11"/>
        <color rgb="FF767676"/>
        <rFont val="Inherit"/>
        <family val="2"/>
      </rPr>
      <t>DVD</t>
    </r>
    <r>
      <rPr>
        <sz val="11"/>
        <color rgb="FF767676"/>
        <rFont val="ＭＳ Ｐゴシック"/>
        <family val="3"/>
        <charset val="128"/>
      </rPr>
      <t>を購入したら、こちらが届きました</t>
    </r>
    <r>
      <rPr>
        <sz val="11"/>
        <color rgb="FF767676"/>
        <rFont val="Inherit"/>
        <family val="2"/>
      </rPr>
      <t>(</t>
    </r>
    <r>
      <rPr>
        <sz val="11"/>
        <color rgb="FF767676"/>
        <rFont val="ＭＳ Ｐゴシック"/>
        <family val="3"/>
        <charset val="128"/>
      </rPr>
      <t>●</t>
    </r>
    <r>
      <rPr>
        <sz val="11"/>
        <color rgb="FF767676"/>
        <rFont val="Inherit"/>
        <family val="2"/>
      </rPr>
      <t>´</t>
    </r>
    <r>
      <rPr>
        <sz val="11"/>
        <color rgb="FF767676"/>
        <rFont val="ＭＳ Ｐゴシック"/>
        <family val="3"/>
        <charset val="128"/>
      </rPr>
      <t>∀｀</t>
    </r>
    <r>
      <rPr>
        <sz val="11"/>
        <color rgb="FF767676"/>
        <rFont val="Inherit"/>
        <family val="2"/>
      </rPr>
      <t>)</t>
    </r>
    <r>
      <rPr>
        <sz val="11"/>
        <color rgb="FF767676"/>
        <rFont val="ＭＳ Ｐゴシック"/>
        <family val="3"/>
        <charset val="128"/>
      </rPr>
      <t>ﾉ</t>
    </r>
    <r>
      <rPr>
        <sz val="11"/>
        <color rgb="FF767676"/>
        <rFont val="Inherit"/>
        <family val="2"/>
      </rPr>
      <t>”</t>
    </r>
    <r>
      <rPr>
        <sz val="11"/>
        <color rgb="FF767676"/>
        <rFont val="ＭＳ Ｐゴシック"/>
        <family val="3"/>
        <charset val="128"/>
      </rPr>
      <t>ピンクのパッケージで可愛いよね♪</t>
    </r>
    <r>
      <rPr>
        <sz val="11"/>
        <color rgb="FF767676"/>
        <rFont val="Inherit"/>
        <family val="2"/>
      </rPr>
      <t xml:space="preserve"> DSC05339.jpgDVD</t>
    </r>
    <r>
      <rPr>
        <sz val="11"/>
        <color rgb="FF767676"/>
        <rFont val="ＭＳ Ｐゴシック"/>
        <family val="3"/>
        <charset val="128"/>
      </rPr>
      <t>のパッケージです</t>
    </r>
    <r>
      <rPr>
        <sz val="11"/>
        <color rgb="FF767676"/>
        <rFont val="Inherit"/>
        <family val="2"/>
      </rPr>
      <t>(</t>
    </r>
    <r>
      <rPr>
        <sz val="11"/>
        <color rgb="FF767676"/>
        <rFont val="ＭＳ Ｐゴシック"/>
        <family val="3"/>
        <charset val="128"/>
      </rPr>
      <t>･∀･</t>
    </r>
    <r>
      <rPr>
        <sz val="11"/>
        <color rgb="FF767676"/>
        <rFont val="Inherit"/>
        <family val="2"/>
      </rPr>
      <t>)</t>
    </r>
    <r>
      <rPr>
        <sz val="11"/>
        <color rgb="FF767676"/>
        <rFont val="ＭＳ Ｐゴシック"/>
        <family val="3"/>
        <charset val="128"/>
      </rPr>
      <t>女の子向けな感じですね</t>
    </r>
    <r>
      <rPr>
        <sz val="11"/>
        <color rgb="FF767676"/>
        <rFont val="Inherit"/>
        <family val="2"/>
      </rPr>
      <t>!! DSC05340.jpg</t>
    </r>
    <r>
      <rPr>
        <sz val="11"/>
        <color rgb="FF767676"/>
        <rFont val="ＭＳ Ｐゴシック"/>
        <family val="3"/>
        <charset val="128"/>
      </rPr>
      <t>で、中身がこちら。中はピンクじゃなかった</t>
    </r>
    <r>
      <rPr>
        <sz val="11"/>
        <color rgb="FF767676"/>
        <rFont val="Inherit"/>
        <family val="2"/>
      </rPr>
      <t>(´Д</t>
    </r>
    <r>
      <rPr>
        <sz val="11"/>
        <color rgb="FF767676"/>
        <rFont val="ＭＳ Ｐゴシック"/>
        <family val="3"/>
        <charset val="128"/>
      </rPr>
      <t>｀</t>
    </r>
    <r>
      <rPr>
        <sz val="11"/>
        <color rgb="FF767676"/>
        <rFont val="Inherit"/>
        <family val="2"/>
      </rPr>
      <t>;)</t>
    </r>
    <r>
      <rPr>
        <sz val="11"/>
        <color rgb="FF767676"/>
        <rFont val="ＭＳ Ｐゴシック"/>
        <family val="3"/>
        <charset val="128"/>
      </rPr>
      <t>笑この２枚の</t>
    </r>
    <r>
      <rPr>
        <sz val="11"/>
        <color rgb="FF767676"/>
        <rFont val="Inherit"/>
        <family val="2"/>
      </rPr>
      <t>DVD</t>
    </r>
    <r>
      <rPr>
        <sz val="11"/>
        <color rgb="FF767676"/>
        <rFont val="ＭＳ Ｐゴシック"/>
        <family val="3"/>
        <charset val="128"/>
      </rPr>
      <t>がモデル体型にしてくれる魔法の</t>
    </r>
    <r>
      <rPr>
        <sz val="11"/>
        <color rgb="FF767676"/>
        <rFont val="Inherit"/>
        <family val="2"/>
      </rPr>
      <t>DVD</t>
    </r>
    <r>
      <rPr>
        <sz val="11"/>
        <color rgb="FF767676"/>
        <rFont val="ＭＳ Ｐゴシック"/>
        <family val="3"/>
        <charset val="128"/>
      </rPr>
      <t>らしいです♪たった２枚の</t>
    </r>
    <r>
      <rPr>
        <sz val="11"/>
        <color rgb="FF767676"/>
        <rFont val="Inherit"/>
        <family val="2"/>
      </rPr>
      <t>DVD</t>
    </r>
    <r>
      <rPr>
        <sz val="11"/>
        <color rgb="FF767676"/>
        <rFont val="ＭＳ Ｐゴシック"/>
        <family val="3"/>
        <charset val="128"/>
      </rPr>
      <t>でどこまで痩せれるのか楽しみと不安でドキドキしてます</t>
    </r>
    <r>
      <rPr>
        <sz val="11"/>
        <color rgb="FF767676"/>
        <rFont val="Inherit"/>
        <family val="2"/>
      </rPr>
      <t>…</t>
    </r>
    <r>
      <rPr>
        <sz val="11"/>
        <color rgb="FF767676"/>
        <rFont val="ＭＳ Ｐゴシック"/>
        <family val="3"/>
        <charset val="128"/>
      </rPr>
      <t>。</t>
    </r>
    <r>
      <rPr>
        <sz val="11"/>
        <color rgb="FF767676"/>
        <rFont val="Inherit"/>
        <family val="2"/>
      </rPr>
      <t xml:space="preserve">   </t>
    </r>
    <r>
      <rPr>
        <sz val="11"/>
        <color rgb="FF767676"/>
        <rFont val="ＭＳ Ｐゴシック"/>
        <family val="3"/>
        <charset val="128"/>
      </rPr>
      <t>そもそも、何故ダイエットを始めようかと思ったかと言うと、</t>
    </r>
    <r>
      <rPr>
        <sz val="11"/>
        <color rgb="FF767676"/>
        <rFont val="Inherit"/>
        <family val="2"/>
      </rPr>
      <t>2</t>
    </r>
    <r>
      <rPr>
        <sz val="11"/>
        <color rgb="FF767676"/>
        <rFont val="ＭＳ Ｐゴシック"/>
        <family val="3"/>
        <charset val="128"/>
      </rPr>
      <t>年前働いてたキャバクラを辞め、昼間働くと同時に｢あーもうドレス着なくていいから、今までみたいに体型気にしなくてもいいか♪｣とバカな考えを思いつき、大好きなあんドーナッツを食べ続けた結果、</t>
    </r>
    <r>
      <rPr>
        <sz val="11"/>
        <color rgb="FF767676"/>
        <rFont val="Inherit"/>
        <family val="2"/>
      </rPr>
      <t>20Kg</t>
    </r>
    <r>
      <rPr>
        <sz val="11"/>
        <color rgb="FF767676"/>
        <rFont val="ＭＳ Ｐゴシック"/>
        <family val="3"/>
        <charset val="128"/>
      </rPr>
      <t>も太ってしまい、</t>
    </r>
    <r>
      <rPr>
        <sz val="11"/>
        <color rgb="FF767676"/>
        <rFont val="Inherit"/>
        <family val="2"/>
      </rPr>
      <t>48</t>
    </r>
    <r>
      <rPr>
        <sz val="11"/>
        <color rgb="FF767676"/>
        <rFont val="ＭＳ Ｐゴシック"/>
        <family val="3"/>
        <charset val="128"/>
      </rPr>
      <t>ｋｇだった体重が</t>
    </r>
    <r>
      <rPr>
        <sz val="11"/>
        <color rgb="FF767676"/>
        <rFont val="Inherit"/>
        <family val="2"/>
      </rPr>
      <t>68</t>
    </r>
    <r>
      <rPr>
        <sz val="11"/>
        <color rgb="FF767676"/>
        <rFont val="ＭＳ Ｐゴシック"/>
        <family val="3"/>
        <charset val="128"/>
      </rPr>
      <t>ｋｇに</t>
    </r>
    <r>
      <rPr>
        <sz val="11"/>
        <color rgb="FF767676"/>
        <rFont val="Inherit"/>
        <family val="2"/>
      </rPr>
      <t>…(</t>
    </r>
    <r>
      <rPr>
        <sz val="11"/>
        <color rgb="FF767676"/>
        <rFont val="ＭＳ Ｐゴシック"/>
        <family val="3"/>
        <charset val="128"/>
      </rPr>
      <t>゜</t>
    </r>
    <r>
      <rPr>
        <sz val="11"/>
        <color rgb="FF767676"/>
        <rFont val="Inherit"/>
        <family val="2"/>
      </rPr>
      <t>Д</t>
    </r>
    <r>
      <rPr>
        <sz val="11"/>
        <color rgb="FF767676"/>
        <rFont val="ＭＳ Ｐゴシック"/>
        <family val="3"/>
        <charset val="128"/>
      </rPr>
      <t>゜</t>
    </r>
    <r>
      <rPr>
        <sz val="11"/>
        <color rgb="FF767676"/>
        <rFont val="Inherit"/>
        <family val="2"/>
      </rPr>
      <t>;)</t>
    </r>
    <r>
      <rPr>
        <sz val="11"/>
        <color rgb="FF767676"/>
        <rFont val="ＭＳ Ｐゴシック"/>
        <family val="3"/>
        <charset val="128"/>
      </rPr>
      <t>ちなみに、とある日の私の食生活はこちら</t>
    </r>
    <r>
      <rPr>
        <sz val="11"/>
        <color rgb="FF767676"/>
        <rFont val="Inherit"/>
        <family val="2"/>
      </rPr>
      <t>(</t>
    </r>
    <r>
      <rPr>
        <sz val="11"/>
        <color rgb="FF767676"/>
        <rFont val="ＭＳ Ｐゴシック"/>
        <family val="3"/>
        <charset val="128"/>
      </rPr>
      <t>笑</t>
    </r>
    <r>
      <rPr>
        <sz val="11"/>
        <color rgb="FF767676"/>
        <rFont val="Inherit"/>
        <family val="2"/>
      </rPr>
      <t xml:space="preserve">) </t>
    </r>
    <r>
      <rPr>
        <sz val="11"/>
        <color rgb="FF767676"/>
        <rFont val="ＭＳ Ｐゴシック"/>
        <family val="3"/>
        <charset val="128"/>
      </rPr>
      <t>朝→カフェオレ・あんドーナッツ・カレーパン昼→コーラ・ピザ・フライドチキン間食→カフェモカ・チーズケーキ夜→焼酎・ビール・ご飯・お好み焼き</t>
    </r>
    <r>
      <rPr>
        <sz val="11"/>
        <color rgb="FF767676"/>
        <rFont val="Inherit"/>
        <family val="2"/>
      </rPr>
      <t xml:space="preserve"> </t>
    </r>
    <r>
      <rPr>
        <sz val="11"/>
        <color rgb="FF767676"/>
        <rFont val="ＭＳ Ｐゴシック"/>
        <family val="3"/>
        <charset val="128"/>
      </rPr>
      <t>運動は、通勤で歩くくらいなのに、これだけ食べてたら太りますよね</t>
    </r>
    <r>
      <rPr>
        <sz val="11"/>
        <color rgb="FF767676"/>
        <rFont val="Inherit"/>
        <family val="2"/>
      </rPr>
      <t>(-</t>
    </r>
    <r>
      <rPr>
        <sz val="11"/>
        <color rgb="FF767676"/>
        <rFont val="ＭＳ Ｐゴシック"/>
        <family val="3"/>
        <charset val="128"/>
      </rPr>
      <t>∀</t>
    </r>
    <r>
      <rPr>
        <sz val="11"/>
        <color rgb="FF767676"/>
        <rFont val="Inherit"/>
        <family val="2"/>
      </rPr>
      <t>-;)</t>
    </r>
    <r>
      <rPr>
        <sz val="11"/>
        <color rgb="FF767676"/>
        <rFont val="ＭＳ Ｐゴシック"/>
        <family val="3"/>
        <charset val="128"/>
      </rPr>
      <t>しかも、炭水化物と脂質多めだし</t>
    </r>
    <r>
      <rPr>
        <sz val="11"/>
        <color rgb="FF767676"/>
        <rFont val="Inherit"/>
        <family val="2"/>
      </rPr>
      <t>…</t>
    </r>
    <r>
      <rPr>
        <sz val="11"/>
        <color rgb="FF767676"/>
        <rFont val="ＭＳ Ｐゴシック"/>
        <family val="3"/>
        <charset val="128"/>
      </rPr>
      <t>休日も家でゴロゴロしてることが多く、「運動って何</t>
    </r>
    <r>
      <rPr>
        <sz val="11"/>
        <color rgb="FF767676"/>
        <rFont val="Inherit"/>
        <family val="2"/>
      </rPr>
      <t>?</t>
    </r>
    <r>
      <rPr>
        <sz val="11"/>
        <color rgb="FF767676"/>
        <rFont val="ＭＳ Ｐゴシック"/>
        <family val="3"/>
        <charset val="128"/>
      </rPr>
      <t>美味しいの</t>
    </r>
    <r>
      <rPr>
        <sz val="11"/>
        <color rgb="FF767676"/>
        <rFont val="Inherit"/>
        <family val="2"/>
      </rPr>
      <t>?</t>
    </r>
    <r>
      <rPr>
        <sz val="11"/>
        <color rgb="FF767676"/>
        <rFont val="ＭＳ Ｐゴシック"/>
        <family val="3"/>
        <charset val="128"/>
      </rPr>
      <t>」状態です。</t>
    </r>
    <r>
      <rPr>
        <sz val="11"/>
        <color rgb="FF767676"/>
        <rFont val="Inherit"/>
        <family val="2"/>
      </rPr>
      <t xml:space="preserve">  </t>
    </r>
    <r>
      <rPr>
        <sz val="11"/>
        <color rgb="FF767676"/>
        <rFont val="ＭＳ Ｐゴシック"/>
        <family val="3"/>
        <charset val="128"/>
      </rPr>
      <t>確かに、今まで｢太ったなぁ。｣と思っていたけど、　そこは見て見ないフリをしてたんですよ</t>
    </r>
    <r>
      <rPr>
        <sz val="11"/>
        <color rgb="FF767676"/>
        <rFont val="Inherit"/>
        <family val="2"/>
      </rPr>
      <t>…</t>
    </r>
    <r>
      <rPr>
        <sz val="11"/>
        <color rgb="FF767676"/>
        <rFont val="ＭＳ Ｐゴシック"/>
        <family val="3"/>
        <charset val="128"/>
      </rPr>
      <t>。</t>
    </r>
    <r>
      <rPr>
        <sz val="11"/>
        <color rgb="FF767676"/>
        <rFont val="Inherit"/>
        <family val="2"/>
      </rPr>
      <t xml:space="preserve"> </t>
    </r>
    <r>
      <rPr>
        <sz val="11"/>
        <color rgb="FF767676"/>
        <rFont val="ＭＳ Ｐゴシック"/>
        <family val="3"/>
        <charset val="128"/>
      </rPr>
      <t>洋服のサイズが変わったって、そんなに気にしてなかったし</t>
    </r>
    <r>
      <rPr>
        <sz val="11"/>
        <color rgb="FF767676"/>
        <rFont val="Inherit"/>
        <family val="2"/>
      </rPr>
      <t>…</t>
    </r>
    <r>
      <rPr>
        <sz val="11"/>
        <color rgb="FF767676"/>
        <rFont val="ＭＳ Ｐゴシック"/>
        <family val="3"/>
        <charset val="128"/>
      </rPr>
      <t>。</t>
    </r>
    <r>
      <rPr>
        <sz val="11"/>
        <color rgb="FF767676"/>
        <rFont val="Inherit"/>
        <family val="2"/>
      </rPr>
      <t xml:space="preserve"> </t>
    </r>
    <r>
      <rPr>
        <sz val="11"/>
        <color rgb="FF767676"/>
        <rFont val="ＭＳ Ｐゴシック"/>
        <family val="3"/>
        <charset val="128"/>
      </rPr>
      <t>太ってからは、現実と向き合いたくなくて体重計も乗ってなかったんです</t>
    </r>
    <r>
      <rPr>
        <sz val="11"/>
        <color rgb="FF767676"/>
        <rFont val="Inherit"/>
        <family val="2"/>
      </rPr>
      <t>(;</t>
    </r>
    <r>
      <rPr>
        <sz val="11"/>
        <color rgb="FF767676"/>
        <rFont val="ＭＳ Ｐゴシック"/>
        <family val="3"/>
        <charset val="128"/>
      </rPr>
      <t>∀</t>
    </r>
    <r>
      <rPr>
        <sz val="11"/>
        <color rgb="FF767676"/>
        <rFont val="Inherit"/>
        <family val="2"/>
      </rPr>
      <t>;)</t>
    </r>
    <r>
      <rPr>
        <sz val="11"/>
        <color rgb="FF767676"/>
        <rFont val="ＭＳ Ｐゴシック"/>
        <family val="3"/>
        <charset val="128"/>
      </rPr>
      <t>だって</t>
    </r>
    <r>
      <rPr>
        <sz val="11"/>
        <color rgb="FF767676"/>
        <rFont val="Inherit"/>
        <family val="2"/>
      </rPr>
      <t>…</t>
    </r>
    <r>
      <rPr>
        <sz val="11"/>
        <color rgb="FF767676"/>
        <rFont val="ＭＳ Ｐゴシック"/>
        <family val="3"/>
        <charset val="128"/>
      </rPr>
      <t>だって</t>
    </r>
    <r>
      <rPr>
        <sz val="11"/>
        <color rgb="FF767676"/>
        <rFont val="Inherit"/>
        <family val="2"/>
      </rPr>
      <t>…</t>
    </r>
    <r>
      <rPr>
        <sz val="11"/>
        <color rgb="FF767676"/>
        <rFont val="ＭＳ Ｐゴシック"/>
        <family val="3"/>
        <charset val="128"/>
      </rPr>
      <t>仕方ないじゃない</t>
    </r>
    <r>
      <rPr>
        <sz val="11"/>
        <color rgb="FF767676"/>
        <rFont val="Inherit"/>
        <family val="2"/>
      </rPr>
      <t>…</t>
    </r>
    <r>
      <rPr>
        <sz val="11"/>
        <color rgb="FF767676"/>
        <rFont val="ＭＳ Ｐゴシック"/>
        <family val="3"/>
        <charset val="128"/>
      </rPr>
      <t>。でも、この間の健康診断で今現在の体重を見て　さすがに焦りダイエットすることを決意</t>
    </r>
    <r>
      <rPr>
        <sz val="11"/>
        <color rgb="FF767676"/>
        <rFont val="Inherit"/>
        <family val="2"/>
      </rPr>
      <t xml:space="preserve">!!!! </t>
    </r>
    <r>
      <rPr>
        <sz val="11"/>
        <color rgb="FF767676"/>
        <rFont val="ＭＳ Ｐゴシック"/>
        <family val="3"/>
        <charset val="128"/>
      </rPr>
      <t>周りの人にもバカにされるし</t>
    </r>
    <r>
      <rPr>
        <sz val="11"/>
        <color rgb="FF767676"/>
        <rFont val="Inherit"/>
        <family val="2"/>
      </rPr>
      <t>…(´;ω;</t>
    </r>
    <r>
      <rPr>
        <sz val="11"/>
        <color rgb="FF767676"/>
        <rFont val="ＭＳ Ｐゴシック"/>
        <family val="3"/>
        <charset val="128"/>
      </rPr>
      <t>｀</t>
    </r>
    <r>
      <rPr>
        <sz val="11"/>
        <color rgb="FF767676"/>
        <rFont val="Inherit"/>
        <family val="2"/>
      </rPr>
      <t>)</t>
    </r>
    <r>
      <rPr>
        <sz val="11"/>
        <color rgb="FF767676"/>
        <rFont val="ＭＳ Ｐゴシック"/>
        <family val="3"/>
        <charset val="128"/>
      </rPr>
      <t>ｸﾞｽﾝ</t>
    </r>
    <r>
      <rPr>
        <sz val="11"/>
        <color rgb="FF767676"/>
        <rFont val="Inherit"/>
        <family val="2"/>
      </rPr>
      <t xml:space="preserve"> </t>
    </r>
    <r>
      <rPr>
        <sz val="11"/>
        <color rgb="FF767676"/>
        <rFont val="ＭＳ Ｐゴシック"/>
        <family val="3"/>
        <charset val="128"/>
      </rPr>
      <t>キャバクラ時代のお客様に会うと必ず苦笑いされるし</t>
    </r>
    <r>
      <rPr>
        <sz val="11"/>
        <color rgb="FF767676"/>
        <rFont val="Inherit"/>
        <family val="2"/>
      </rPr>
      <t>…</t>
    </r>
    <r>
      <rPr>
        <sz val="11"/>
        <color rgb="FF767676"/>
        <rFont val="ＭＳ Ｐゴシック"/>
        <family val="3"/>
        <charset val="128"/>
      </rPr>
      <t>。</t>
    </r>
    <r>
      <rPr>
        <sz val="11"/>
        <color rgb="FF767676"/>
        <rFont val="Inherit"/>
        <family val="2"/>
      </rPr>
      <t xml:space="preserve">  </t>
    </r>
    <r>
      <rPr>
        <sz val="11"/>
        <color rgb="FF767676"/>
        <rFont val="ＭＳ Ｐゴシック"/>
        <family val="3"/>
        <charset val="128"/>
      </rPr>
      <t>彼氏にも最近振り向いてもらえないし</t>
    </r>
    <r>
      <rPr>
        <sz val="11"/>
        <color rgb="FF767676"/>
        <rFont val="Inherit"/>
        <family val="2"/>
      </rPr>
      <t>…</t>
    </r>
    <r>
      <rPr>
        <sz val="11"/>
        <color rgb="FF767676"/>
        <rFont val="ＭＳ Ｐゴシック"/>
        <family val="3"/>
        <charset val="128"/>
      </rPr>
      <t>。</t>
    </r>
    <r>
      <rPr>
        <sz val="11"/>
        <color rgb="FF767676"/>
        <rFont val="Inherit"/>
        <family val="2"/>
      </rPr>
      <t xml:space="preserve">  </t>
    </r>
    <r>
      <rPr>
        <sz val="11"/>
        <color rgb="FF767676"/>
        <rFont val="ＭＳ Ｐゴシック"/>
        <family val="3"/>
        <charset val="128"/>
      </rPr>
      <t>横向いて寝るとほっぺたのお肉噛んじゃうし</t>
    </r>
    <r>
      <rPr>
        <sz val="11"/>
        <color rgb="FF767676"/>
        <rFont val="Inherit"/>
        <family val="2"/>
      </rPr>
      <t>…</t>
    </r>
    <r>
      <rPr>
        <sz val="11"/>
        <color rgb="FF767676"/>
        <rFont val="ＭＳ Ｐゴシック"/>
        <family val="3"/>
        <charset val="128"/>
      </rPr>
      <t>。</t>
    </r>
    <r>
      <rPr>
        <sz val="11"/>
        <color rgb="FF767676"/>
        <rFont val="Inherit"/>
        <family val="2"/>
      </rPr>
      <t xml:space="preserve">  </t>
    </r>
    <r>
      <rPr>
        <sz val="11"/>
        <color rgb="FF767676"/>
        <rFont val="ＭＳ Ｐゴシック"/>
        <family val="3"/>
        <charset val="128"/>
      </rPr>
      <t>痩せて綺麗になって見返してやる</t>
    </r>
    <r>
      <rPr>
        <sz val="11"/>
        <color rgb="FF767676"/>
        <rFont val="Inherit"/>
        <family val="2"/>
      </rPr>
      <t xml:space="preserve">!!!!! </t>
    </r>
    <r>
      <rPr>
        <sz val="11"/>
        <color rgb="FF767676"/>
        <rFont val="ＭＳ Ｐゴシック"/>
        <family val="3"/>
        <charset val="128"/>
      </rPr>
      <t>私の決意はダイヤモンドより固いよ</t>
    </r>
    <r>
      <rPr>
        <sz val="11"/>
        <color rgb="FF767676"/>
        <rFont val="Inherit"/>
        <family val="2"/>
      </rPr>
      <t>!!!!!</t>
    </r>
    <r>
      <rPr>
        <sz val="11"/>
        <color rgb="FF767676"/>
        <rFont val="ＭＳ Ｐゴシック"/>
        <family val="3"/>
        <charset val="128"/>
      </rPr>
      <t>昔より痩せて綺麗になって、今年こそは水着着たり</t>
    </r>
    <r>
      <rPr>
        <sz val="11"/>
        <color rgb="FF767676"/>
        <rFont val="Inherit"/>
        <family val="2"/>
      </rPr>
      <t xml:space="preserve"> </t>
    </r>
    <r>
      <rPr>
        <sz val="11"/>
        <color rgb="FF767676"/>
        <rFont val="ＭＳ Ｐゴシック"/>
        <family val="3"/>
        <charset val="128"/>
      </rPr>
      <t>タイトな洋服もバッチリ着こなせるようになりたい</t>
    </r>
    <r>
      <rPr>
        <sz val="11"/>
        <color rgb="FF767676"/>
        <rFont val="Inherit"/>
        <family val="2"/>
      </rPr>
      <t>(&gt;Д&lt;)!!!</t>
    </r>
    <r>
      <rPr>
        <sz val="11"/>
        <color rgb="FF767676"/>
        <rFont val="ＭＳ Ｐゴシック"/>
        <family val="3"/>
        <charset val="128"/>
      </rPr>
      <t>お洒落だって楽しみたいし、私をバカにしてきた人にギャフンって言わせたいです</t>
    </r>
    <r>
      <rPr>
        <sz val="11"/>
        <color rgb="FF767676"/>
        <rFont val="Inherit"/>
        <family val="2"/>
      </rPr>
      <t xml:space="preserve">!!!! </t>
    </r>
    <r>
      <rPr>
        <sz val="11"/>
        <color rgb="FF767676"/>
        <rFont val="ＭＳ Ｐゴシック"/>
        <family val="3"/>
        <charset val="128"/>
      </rPr>
      <t>これからダイエットする人の参考になるように　「４分３２秒モデルダイエット」について暴露</t>
    </r>
    <r>
      <rPr>
        <sz val="11"/>
        <color rgb="FF767676"/>
        <rFont val="Inherit"/>
        <family val="2"/>
      </rPr>
      <t>…</t>
    </r>
    <r>
      <rPr>
        <sz val="11"/>
        <color rgb="FF767676"/>
        <rFont val="ＭＳ Ｐゴシック"/>
        <family val="3"/>
        <charset val="128"/>
      </rPr>
      <t>いろいろと書いていこうと思います</t>
    </r>
    <r>
      <rPr>
        <sz val="11"/>
        <color rgb="FF767676"/>
        <rFont val="Inherit"/>
        <family val="2"/>
      </rPr>
      <t>(</t>
    </r>
    <r>
      <rPr>
        <sz val="11"/>
        <color rgb="FF767676"/>
        <rFont val="ＭＳ Ｐゴシック"/>
        <family val="3"/>
        <charset val="128"/>
      </rPr>
      <t>｀･</t>
    </r>
    <r>
      <rPr>
        <sz val="11"/>
        <color rgb="FF767676"/>
        <rFont val="Inherit"/>
        <family val="2"/>
      </rPr>
      <t>ω</t>
    </r>
    <r>
      <rPr>
        <sz val="11"/>
        <color rgb="FF767676"/>
        <rFont val="ＭＳ Ｐゴシック"/>
        <family val="3"/>
        <charset val="128"/>
      </rPr>
      <t>･</t>
    </r>
    <r>
      <rPr>
        <sz val="11"/>
        <color rgb="FF767676"/>
        <rFont val="Inherit"/>
        <family val="2"/>
      </rPr>
      <t xml:space="preserve">´) !!  </t>
    </r>
    <r>
      <rPr>
        <sz val="11"/>
        <color rgb="FF767676"/>
        <rFont val="ＭＳ Ｐゴシック"/>
        <family val="3"/>
        <charset val="128"/>
      </rPr>
      <t>ちなみに、今現在</t>
    </r>
    <r>
      <rPr>
        <sz val="11"/>
        <color rgb="FF767676"/>
        <rFont val="Inherit"/>
        <family val="2"/>
      </rPr>
      <t>(</t>
    </r>
    <r>
      <rPr>
        <sz val="11"/>
        <color rgb="FF767676"/>
        <rFont val="ＭＳ Ｐゴシック"/>
        <family val="3"/>
        <charset val="128"/>
      </rPr>
      <t>ダイエットする前</t>
    </r>
    <r>
      <rPr>
        <sz val="11"/>
        <color rgb="FF767676"/>
        <rFont val="Inherit"/>
        <family val="2"/>
      </rPr>
      <t>)</t>
    </r>
    <r>
      <rPr>
        <sz val="11"/>
        <color rgb="FF767676"/>
        <rFont val="ＭＳ Ｐゴシック"/>
        <family val="3"/>
        <charset val="128"/>
      </rPr>
      <t>のお腹</t>
    </r>
    <r>
      <rPr>
        <sz val="11"/>
        <color rgb="FF767676"/>
        <rFont val="Inherit"/>
        <family val="2"/>
      </rPr>
      <t xml:space="preserve">heart01 Diet-hara.jpg  </t>
    </r>
    <r>
      <rPr>
        <sz val="11"/>
        <color rgb="FF767676"/>
        <rFont val="ＭＳ Ｐゴシック"/>
        <family val="3"/>
        <charset val="128"/>
      </rPr>
      <t>ドーン</t>
    </r>
    <r>
      <rPr>
        <sz val="11"/>
        <color rgb="FF767676"/>
        <rFont val="Inherit"/>
        <family val="2"/>
      </rPr>
      <t>!!!!</t>
    </r>
    <r>
      <rPr>
        <sz val="11"/>
        <color rgb="FF767676"/>
        <rFont val="ＭＳ Ｐゴシック"/>
        <family val="3"/>
        <charset val="128"/>
      </rPr>
      <t>自分でも横から見てビックリ</t>
    </r>
    <r>
      <rPr>
        <sz val="11"/>
        <color rgb="FF767676"/>
        <rFont val="Inherit"/>
        <family val="2"/>
      </rPr>
      <t>(</t>
    </r>
    <r>
      <rPr>
        <sz val="11"/>
        <color rgb="FF767676"/>
        <rFont val="ＭＳ Ｐゴシック"/>
        <family val="3"/>
        <charset val="128"/>
      </rPr>
      <t>゜</t>
    </r>
    <r>
      <rPr>
        <sz val="11"/>
        <color rgb="FF767676"/>
        <rFont val="Inherit"/>
        <family val="2"/>
      </rPr>
      <t>Д</t>
    </r>
    <r>
      <rPr>
        <sz val="11"/>
        <color rgb="FF767676"/>
        <rFont val="ＭＳ Ｐゴシック"/>
        <family val="3"/>
        <charset val="128"/>
      </rPr>
      <t>゜</t>
    </r>
    <r>
      <rPr>
        <sz val="11"/>
        <color rgb="FF767676"/>
        <rFont val="Inherit"/>
        <family val="2"/>
      </rPr>
      <t>)!!</t>
    </r>
    <r>
      <rPr>
        <sz val="11"/>
        <color rgb="FF767676"/>
        <rFont val="ＭＳ Ｐゴシック"/>
        <family val="3"/>
        <charset val="128"/>
      </rPr>
      <t>贅肉の塊ですね。サーロインステーキなら特上の霜降りお肉だわ</t>
    </r>
    <r>
      <rPr>
        <sz val="11"/>
        <color rgb="FF767676"/>
        <rFont val="Inherit"/>
        <family val="2"/>
      </rPr>
      <t>heart01</t>
    </r>
    <r>
      <rPr>
        <sz val="11"/>
        <color rgb="FF767676"/>
        <rFont val="ＭＳ Ｐゴシック"/>
        <family val="3"/>
        <charset val="128"/>
      </rPr>
      <t>笑</t>
    </r>
    <r>
      <rPr>
        <sz val="11"/>
        <color rgb="FF767676"/>
        <rFont val="Inherit"/>
        <family val="2"/>
      </rPr>
      <t xml:space="preserve"> </t>
    </r>
    <r>
      <rPr>
        <sz val="11"/>
        <color rgb="FF767676"/>
        <rFont val="ＭＳ Ｐゴシック"/>
        <family val="3"/>
        <charset val="128"/>
      </rPr>
      <t>おへそ周りのサイズを測ってみると</t>
    </r>
    <r>
      <rPr>
        <sz val="11"/>
        <color rgb="FF767676"/>
        <rFont val="Inherit"/>
        <family val="2"/>
      </rPr>
      <t>…</t>
    </r>
    <r>
      <rPr>
        <sz val="11"/>
        <color rgb="FF767676"/>
        <rFont val="ＭＳ Ｐゴシック"/>
        <family val="3"/>
        <charset val="128"/>
      </rPr>
      <t>な</t>
    </r>
    <r>
      <rPr>
        <sz val="11"/>
        <color rgb="FF767676"/>
        <rFont val="Inherit"/>
        <family val="2"/>
      </rPr>
      <t>…</t>
    </r>
    <r>
      <rPr>
        <sz val="11"/>
        <color rgb="FF767676"/>
        <rFont val="ＭＳ Ｐゴシック"/>
        <family val="3"/>
        <charset val="128"/>
      </rPr>
      <t>なんと</t>
    </r>
    <r>
      <rPr>
        <sz val="11"/>
        <color rgb="FF767676"/>
        <rFont val="Inherit"/>
        <family val="2"/>
      </rPr>
      <t>88</t>
    </r>
    <r>
      <rPr>
        <sz val="11"/>
        <color rgb="FF767676"/>
        <rFont val="ＭＳ Ｐゴシック"/>
        <family val="3"/>
        <charset val="128"/>
      </rPr>
      <t>ｃｍ</t>
    </r>
    <r>
      <rPr>
        <sz val="11"/>
        <color rgb="FF767676"/>
        <rFont val="Inherit"/>
        <family val="2"/>
      </rPr>
      <t>!!!!!</t>
    </r>
    <r>
      <rPr>
        <sz val="11"/>
        <color rgb="FF767676"/>
        <rFont val="ＭＳ Ｐゴシック"/>
        <family val="3"/>
        <charset val="128"/>
      </rPr>
      <t>ここまで来てしまうと、末広がりのぞろ目じゃない</t>
    </r>
    <r>
      <rPr>
        <sz val="11"/>
        <color rgb="FF767676"/>
        <rFont val="Inherit"/>
        <family val="2"/>
      </rPr>
      <t>!!</t>
    </r>
    <r>
      <rPr>
        <sz val="11"/>
        <color rgb="FF767676"/>
        <rFont val="ＭＳ Ｐゴシック"/>
        <family val="3"/>
        <charset val="128"/>
      </rPr>
      <t>とか冗談も言えませんね</t>
    </r>
    <r>
      <rPr>
        <sz val="11"/>
        <color rgb="FF767676"/>
        <rFont val="Inherit"/>
        <family val="2"/>
      </rPr>
      <t>(</t>
    </r>
    <r>
      <rPr>
        <sz val="11"/>
        <color rgb="FF767676"/>
        <rFont val="ＭＳ Ｐゴシック"/>
        <family val="3"/>
        <charset val="128"/>
      </rPr>
      <t>ﾉ</t>
    </r>
    <r>
      <rPr>
        <sz val="11"/>
        <color rgb="FF767676"/>
        <rFont val="Inherit"/>
        <family val="2"/>
      </rPr>
      <t>Д</t>
    </r>
    <r>
      <rPr>
        <sz val="11"/>
        <color rgb="FF767676"/>
        <rFont val="ＭＳ Ｐゴシック"/>
        <family val="3"/>
        <charset val="128"/>
      </rPr>
      <t>｀</t>
    </r>
    <r>
      <rPr>
        <sz val="11"/>
        <color rgb="FF767676"/>
        <rFont val="Inherit"/>
        <family val="2"/>
      </rPr>
      <t>)</t>
    </r>
    <r>
      <rPr>
        <sz val="11"/>
        <color rgb="FF767676"/>
        <rFont val="ＭＳ Ｐゴシック"/>
        <family val="3"/>
        <charset val="128"/>
      </rPr>
      <t>よくここまで、放置してたなぁ</t>
    </r>
    <r>
      <rPr>
        <sz val="11"/>
        <color rgb="FF767676"/>
        <rFont val="Inherit"/>
        <family val="2"/>
      </rPr>
      <t>…</t>
    </r>
    <r>
      <rPr>
        <sz val="11"/>
        <color rgb="FF767676"/>
        <rFont val="ＭＳ Ｐゴシック"/>
        <family val="3"/>
        <charset val="128"/>
      </rPr>
      <t>。</t>
    </r>
    <r>
      <rPr>
        <sz val="11"/>
        <color rgb="FF767676"/>
        <rFont val="Inherit"/>
        <family val="2"/>
      </rPr>
      <t xml:space="preserve">  </t>
    </r>
    <r>
      <rPr>
        <sz val="11"/>
        <color rgb="FF767676"/>
        <rFont val="ＭＳ Ｐゴシック"/>
        <family val="3"/>
        <charset val="128"/>
      </rPr>
      <t>どうせダイエットするならモデル体型目指したいですよね</t>
    </r>
    <r>
      <rPr>
        <sz val="11"/>
        <color rgb="FF767676"/>
        <rFont val="Inherit"/>
        <family val="2"/>
      </rPr>
      <t>(*´</t>
    </r>
    <r>
      <rPr>
        <sz val="11"/>
        <color rgb="FF767676"/>
        <rFont val="ＭＳ Ｐゴシック"/>
        <family val="3"/>
        <charset val="128"/>
      </rPr>
      <t>∀｀</t>
    </r>
    <r>
      <rPr>
        <sz val="11"/>
        <color rgb="FF767676"/>
        <rFont val="Inherit"/>
        <family val="2"/>
      </rPr>
      <t xml:space="preserve">) </t>
    </r>
    <r>
      <rPr>
        <sz val="11"/>
        <color rgb="FF767676"/>
        <rFont val="ＭＳ Ｐゴシック"/>
        <family val="3"/>
        <charset val="128"/>
      </rPr>
      <t>出来れば楽してモデル体型手にしたい</t>
    </r>
    <r>
      <rPr>
        <sz val="11"/>
        <color rgb="FF767676"/>
        <rFont val="Inherit"/>
        <family val="2"/>
      </rPr>
      <t>!!</t>
    </r>
    <r>
      <rPr>
        <sz val="11"/>
        <color rgb="FF767676"/>
        <rFont val="ＭＳ Ｐゴシック"/>
        <family val="3"/>
        <charset val="128"/>
      </rPr>
      <t>ってことで、今回挑戦するのが「４分３２秒モデルダイエット」です。</t>
    </r>
    <r>
      <rPr>
        <sz val="11"/>
        <color rgb="FF767676"/>
        <rFont val="Inherit"/>
        <family val="2"/>
      </rPr>
      <t xml:space="preserve"> </t>
    </r>
    <r>
      <rPr>
        <sz val="11"/>
        <color rgb="FF767676"/>
        <rFont val="ＭＳ Ｐゴシック"/>
        <family val="3"/>
        <charset val="128"/>
      </rPr>
      <t>何故、「４分３２秒モデルダイエット」を選んだかというと</t>
    </r>
    <r>
      <rPr>
        <sz val="11"/>
        <color rgb="FF767676"/>
        <rFont val="Inherit"/>
        <family val="2"/>
      </rPr>
      <t xml:space="preserve">… </t>
    </r>
    <r>
      <rPr>
        <sz val="11"/>
        <color rgb="FF767676"/>
        <rFont val="ＭＳ Ｐゴシック"/>
        <family val="3"/>
        <charset val="128"/>
      </rPr>
      <t>まず、モデルダイエットっていうのに惹かれました</t>
    </r>
    <r>
      <rPr>
        <sz val="11"/>
        <color rgb="FF767676"/>
        <rFont val="Inherit"/>
        <family val="2"/>
      </rPr>
      <t>!!</t>
    </r>
    <r>
      <rPr>
        <sz val="11"/>
        <color rgb="FF767676"/>
        <rFont val="ＭＳ Ｐゴシック"/>
        <family val="3"/>
        <charset val="128"/>
      </rPr>
      <t>モデルさんがしてるダイエットみたいなので、</t>
    </r>
    <r>
      <rPr>
        <sz val="11"/>
        <color rgb="FF767676"/>
        <rFont val="Inherit"/>
        <family val="2"/>
      </rPr>
      <t xml:space="preserve"> </t>
    </r>
    <r>
      <rPr>
        <sz val="11"/>
        <color rgb="FF767676"/>
        <rFont val="ＭＳ Ｐゴシック"/>
        <family val="3"/>
        <charset val="128"/>
      </rPr>
      <t>本当にモデルさんと同じ体型を手に入れられそうな気がする</t>
    </r>
    <r>
      <rPr>
        <sz val="11"/>
        <color rgb="FF767676"/>
        <rFont val="Inherit"/>
        <family val="2"/>
      </rPr>
      <t xml:space="preserve">heart04  </t>
    </r>
    <r>
      <rPr>
        <sz val="11"/>
        <color rgb="FF767676"/>
        <rFont val="ＭＳ Ｐゴシック"/>
        <family val="3"/>
        <charset val="128"/>
      </rPr>
      <t>そして、</t>
    </r>
    <r>
      <rPr>
        <sz val="11"/>
        <color rgb="FF767676"/>
        <rFont val="Inherit"/>
        <family val="2"/>
      </rPr>
      <t>1</t>
    </r>
    <r>
      <rPr>
        <sz val="11"/>
        <color rgb="FF767676"/>
        <rFont val="ＭＳ Ｐゴシック"/>
        <family val="3"/>
        <charset val="128"/>
      </rPr>
      <t>番惹かれたのが『４分３２秒』ってところです</t>
    </r>
    <r>
      <rPr>
        <sz val="11"/>
        <color rgb="FF767676"/>
        <rFont val="Inherit"/>
        <family val="2"/>
      </rPr>
      <t>!!!</t>
    </r>
    <r>
      <rPr>
        <sz val="11"/>
        <color rgb="FF767676"/>
        <rFont val="ＭＳ Ｐゴシック"/>
        <family val="3"/>
        <charset val="128"/>
      </rPr>
      <t>４分３２秒って</t>
    </r>
    <r>
      <rPr>
        <sz val="11"/>
        <color rgb="FF767676"/>
        <rFont val="Inherit"/>
        <family val="2"/>
      </rPr>
      <t>…(;</t>
    </r>
    <r>
      <rPr>
        <sz val="11"/>
        <color rgb="FF767676"/>
        <rFont val="ＭＳ Ｐゴシック"/>
        <family val="3"/>
        <charset val="128"/>
      </rPr>
      <t>゜</t>
    </r>
    <r>
      <rPr>
        <sz val="11"/>
        <color rgb="FF767676"/>
        <rFont val="Inherit"/>
        <family val="2"/>
      </rPr>
      <t>3</t>
    </r>
    <r>
      <rPr>
        <sz val="11"/>
        <color rgb="FF767676"/>
        <rFont val="ＭＳ Ｐゴシック"/>
        <family val="3"/>
        <charset val="128"/>
      </rPr>
      <t>゜</t>
    </r>
    <r>
      <rPr>
        <sz val="11"/>
        <color rgb="FF767676"/>
        <rFont val="Inherit"/>
        <family val="2"/>
      </rPr>
      <t>;)!!!!</t>
    </r>
    <r>
      <rPr>
        <sz val="11"/>
        <color rgb="FF767676"/>
        <rFont val="ＭＳ Ｐゴシック"/>
        <family val="3"/>
        <charset val="128"/>
      </rPr>
      <t>そんな短い時間運動するだけなら簡単だし、楽そう</t>
    </r>
    <r>
      <rPr>
        <sz val="11"/>
        <color rgb="FF767676"/>
        <rFont val="Inherit"/>
        <family val="2"/>
      </rPr>
      <t>!!!!</t>
    </r>
    <r>
      <rPr>
        <sz val="11"/>
        <color rgb="FF767676"/>
        <rFont val="ＭＳ Ｐゴシック"/>
        <family val="3"/>
        <charset val="128"/>
      </rPr>
      <t>意外に、よくある</t>
    </r>
    <r>
      <rPr>
        <sz val="11"/>
        <color rgb="FF767676"/>
        <rFont val="Inherit"/>
        <family val="2"/>
      </rPr>
      <t>DVD</t>
    </r>
    <r>
      <rPr>
        <sz val="11"/>
        <color rgb="FF767676"/>
        <rFont val="ＭＳ Ｐゴシック"/>
        <family val="3"/>
        <charset val="128"/>
      </rPr>
      <t>ダイエットって結構な時間運動しなきゃいけないんですよね</t>
    </r>
    <r>
      <rPr>
        <sz val="11"/>
        <color rgb="FF767676"/>
        <rFont val="Inherit"/>
        <family val="2"/>
      </rPr>
      <t>…</t>
    </r>
    <r>
      <rPr>
        <sz val="11"/>
        <color rgb="FF767676"/>
        <rFont val="ＭＳ Ｐゴシック"/>
        <family val="3"/>
        <charset val="128"/>
      </rPr>
      <t>。それで続かなかったりするから、これなら続きそうです♪楽して痩せれるならそれが１番じゃない</t>
    </r>
    <r>
      <rPr>
        <sz val="11"/>
        <color rgb="FF767676"/>
        <rFont val="Inherit"/>
        <family val="2"/>
      </rPr>
      <t xml:space="preserve">!!!! </t>
    </r>
    <r>
      <rPr>
        <sz val="11"/>
        <color rgb="FF767676"/>
        <rFont val="ＭＳ Ｐゴシック"/>
        <family val="3"/>
        <charset val="128"/>
      </rPr>
      <t>これから、「４分３２秒モデルダイエット」を実践してみた感想や</t>
    </r>
    <r>
      <rPr>
        <sz val="11"/>
        <color rgb="FF767676"/>
        <rFont val="Inherit"/>
        <family val="2"/>
      </rPr>
      <t xml:space="preserve"> </t>
    </r>
    <r>
      <rPr>
        <sz val="11"/>
        <color rgb="FF767676"/>
        <rFont val="ＭＳ Ｐゴシック"/>
        <family val="3"/>
        <charset val="128"/>
      </rPr>
      <t>お腹周りがどう変化したか等の写真、ダイエット中の食生活などを書いていきますね</t>
    </r>
    <r>
      <rPr>
        <sz val="11"/>
        <color rgb="FF767676"/>
        <rFont val="Inherit"/>
        <family val="2"/>
      </rPr>
      <t>(*´</t>
    </r>
    <r>
      <rPr>
        <sz val="11"/>
        <color rgb="FF767676"/>
        <rFont val="ＭＳ Ｐゴシック"/>
        <family val="3"/>
        <charset val="128"/>
      </rPr>
      <t>▽｀</t>
    </r>
    <r>
      <rPr>
        <sz val="11"/>
        <color rgb="FF767676"/>
        <rFont val="Inherit"/>
        <family val="2"/>
      </rPr>
      <t xml:space="preserve">)   </t>
    </r>
    <r>
      <rPr>
        <sz val="11"/>
        <color rgb="FF767676"/>
        <rFont val="ＭＳ Ｐゴシック"/>
        <family val="3"/>
        <charset val="128"/>
      </rPr>
      <t>さぁ、今日から４分３２秒モデルダイエットを続けて超ナイスバディなモデル体型手に入れるぞ～</t>
    </r>
    <r>
      <rPr>
        <sz val="11"/>
        <color rgb="FF767676"/>
        <rFont val="Inherit"/>
        <family val="2"/>
      </rPr>
      <t>(&gt;</t>
    </r>
    <r>
      <rPr>
        <sz val="11"/>
        <color rgb="FF767676"/>
        <rFont val="ＭＳ Ｐゴシック"/>
        <family val="3"/>
        <charset val="128"/>
      </rPr>
      <t>∀</t>
    </r>
    <r>
      <rPr>
        <sz val="11"/>
        <color rgb="FF767676"/>
        <rFont val="Inherit"/>
        <family val="2"/>
      </rPr>
      <t>&lt;)</t>
    </r>
    <r>
      <rPr>
        <sz val="11"/>
        <color rgb="FF767676"/>
        <rFont val="ＭＳ Ｐゴシック"/>
        <family val="3"/>
        <charset val="128"/>
      </rPr>
      <t>痩せるのが楽しみだぁ♪♪</t>
    </r>
    <r>
      <rPr>
        <sz val="11"/>
        <color rgb="FF767676"/>
        <rFont val="Inherit"/>
        <family val="2"/>
      </rPr>
      <t xml:space="preserve"> </t>
    </r>
    <r>
      <rPr>
        <sz val="11"/>
        <color rgb="FF767676"/>
        <rFont val="ＭＳ Ｐゴシック"/>
        <family val="3"/>
        <charset val="128"/>
      </rPr>
      <t>頼みますよ</t>
    </r>
    <r>
      <rPr>
        <sz val="11"/>
        <color rgb="FF767676"/>
        <rFont val="Inherit"/>
        <family val="2"/>
      </rPr>
      <t>!!</t>
    </r>
    <r>
      <rPr>
        <sz val="11"/>
        <color rgb="FF767676"/>
        <rFont val="ＭＳ Ｐゴシック"/>
        <family val="3"/>
        <charset val="128"/>
      </rPr>
      <t>「４分３２秒モデルダイエット」さん</t>
    </r>
    <r>
      <rPr>
        <sz val="11"/>
        <color rgb="FF767676"/>
        <rFont val="Inherit"/>
        <family val="2"/>
      </rPr>
      <t xml:space="preserve">!!!!   </t>
    </r>
    <r>
      <rPr>
        <sz val="11"/>
        <color rgb="FF767676"/>
        <rFont val="ＭＳ Ｐゴシック"/>
        <family val="3"/>
        <charset val="128"/>
      </rPr>
      <t>「下のリンクをクリックして購入するとダイエット</t>
    </r>
    <r>
      <rPr>
        <sz val="11"/>
        <color rgb="FF767676"/>
        <rFont val="Inherit"/>
        <family val="2"/>
      </rPr>
      <t xml:space="preserve"> </t>
    </r>
    <r>
      <rPr>
        <sz val="11"/>
        <color rgb="FF767676"/>
        <rFont val="ＭＳ Ｐゴシック"/>
        <family val="3"/>
        <charset val="128"/>
      </rPr>
      <t>運動しなきゃだめ？効果・検証</t>
    </r>
    <r>
      <rPr>
        <sz val="11"/>
        <color rgb="FF767676"/>
        <rFont val="Inherit"/>
        <family val="2"/>
      </rPr>
      <t xml:space="preserve"> </t>
    </r>
    <r>
      <rPr>
        <sz val="11"/>
        <color rgb="FF767676"/>
        <rFont val="ＭＳ Ｐゴシック"/>
        <family val="3"/>
        <charset val="128"/>
      </rPr>
      <t>限定の特典を差し上げます。</t>
    </r>
    <r>
      <rPr>
        <sz val="11"/>
        <color rgb="FF767676"/>
        <rFont val="Inherit"/>
        <family val="2"/>
      </rPr>
      <t xml:space="preserve"> </t>
    </r>
    <r>
      <rPr>
        <sz val="11"/>
        <color rgb="FF767676"/>
        <rFont val="ＭＳ Ｐゴシック"/>
        <family val="3"/>
        <charset val="128"/>
      </rPr>
      <t>特典の詳しい内容はこちら特典説明</t>
    </r>
    <r>
      <rPr>
        <sz val="11"/>
        <color rgb="FF767676"/>
        <rFont val="Inherit"/>
        <family val="2"/>
      </rPr>
      <t xml:space="preserve"> </t>
    </r>
    <r>
      <rPr>
        <sz val="11"/>
        <color rgb="FF767676"/>
        <rFont val="ＭＳ Ｐゴシック"/>
        <family val="3"/>
        <charset val="128"/>
      </rPr>
      <t>４分３２秒モデルダイエット</t>
    </r>
    <r>
      <rPr>
        <sz val="11"/>
        <color rgb="FF767676"/>
        <rFont val="Inherit"/>
        <family val="2"/>
      </rPr>
      <t>DVD</t>
    </r>
    <r>
      <rPr>
        <sz val="11"/>
        <color rgb="FF767676"/>
        <rFont val="ＭＳ Ｐゴシック"/>
        <family val="3"/>
        <charset val="128"/>
      </rPr>
      <t>　公式サイトへ</t>
    </r>
    <phoneticPr fontId="5"/>
  </si>
  <si>
    <t>継続日数</t>
    <phoneticPr fontId="5"/>
  </si>
  <si>
    <t>URL</t>
    <phoneticPr fontId="5"/>
  </si>
  <si>
    <t>ダイエットブログ開始日</t>
    <phoneticPr fontId="5"/>
  </si>
  <si>
    <t>ダイエットブログ最終更新日</t>
    <phoneticPr fontId="5"/>
  </si>
  <si>
    <t>初回のダイエットブログの記載内容(タグ：ダイエット始めます(2)と同じ)</t>
    <phoneticPr fontId="5"/>
  </si>
  <si>
    <t>いわゆる「0日ダイエット」と「1日以上ダイエット」のダイエット開始時の文章と継続日数</t>
    <phoneticPr fontId="5"/>
  </si>
  <si>
    <t>0日ダイエット</t>
    <phoneticPr fontId="5"/>
  </si>
  <si>
    <t>1日以上</t>
    <phoneticPr fontId="5"/>
  </si>
  <si>
    <t>サンプル数</t>
    <phoneticPr fontId="5"/>
  </si>
  <si>
    <t>総テキスト数(2バイト文字)</t>
    <phoneticPr fontId="5"/>
  </si>
  <si>
    <t>400文字原稿用紙換算</t>
    <phoneticPr fontId="5"/>
  </si>
  <si>
    <t>単語</t>
  </si>
  <si>
    <t>始める</t>
  </si>
  <si>
    <t>ダイエット</t>
  </si>
  <si>
    <t>ダイエット法</t>
  </si>
  <si>
    <t>思う</t>
  </si>
  <si>
    <t>食べる</t>
  </si>
  <si>
    <t>調べる</t>
  </si>
  <si>
    <t>１個</t>
  </si>
  <si>
    <t>２回</t>
  </si>
  <si>
    <t>ある</t>
  </si>
  <si>
    <t>いう</t>
  </si>
  <si>
    <t>エステ</t>
  </si>
  <si>
    <t>お菓子</t>
  </si>
  <si>
    <t>カロリー</t>
  </si>
  <si>
    <t>コンビニ</t>
  </si>
  <si>
    <t>サイズ</t>
  </si>
  <si>
    <t>される</t>
  </si>
  <si>
    <t>ダイエット方法</t>
  </si>
  <si>
    <t>デブ</t>
  </si>
  <si>
    <t>ほんと</t>
  </si>
  <si>
    <t>まとめる</t>
  </si>
  <si>
    <t>やる</t>
  </si>
  <si>
    <t>ラーメン</t>
  </si>
  <si>
    <t>わけ</t>
  </si>
  <si>
    <t>頑張る</t>
  </si>
  <si>
    <t>気</t>
  </si>
  <si>
    <t>気づく</t>
  </si>
  <si>
    <t>記録</t>
  </si>
  <si>
    <t>究極</t>
  </si>
  <si>
    <t>経過</t>
  </si>
  <si>
    <t>好き</t>
  </si>
  <si>
    <t>考える</t>
  </si>
  <si>
    <t>始まる</t>
  </si>
  <si>
    <t>実際</t>
  </si>
  <si>
    <t>借りる</t>
  </si>
  <si>
    <t>書く</t>
  </si>
  <si>
    <t>場</t>
  </si>
  <si>
    <t>食べ物</t>
  </si>
  <si>
    <t>食事</t>
  </si>
  <si>
    <t>食生活</t>
  </si>
  <si>
    <t>新しい</t>
  </si>
  <si>
    <t>生きる</t>
  </si>
  <si>
    <t>宣言</t>
  </si>
  <si>
    <t>選ぶ</t>
  </si>
  <si>
    <t>増える</t>
  </si>
  <si>
    <t>多い</t>
  </si>
  <si>
    <t>多い+すぎる</t>
  </si>
  <si>
    <t>太る</t>
  </si>
  <si>
    <t>体重</t>
  </si>
  <si>
    <t>大好き</t>
  </si>
  <si>
    <t>断念</t>
  </si>
  <si>
    <t>良い</t>
  </si>
  <si>
    <t>使う</t>
  </si>
  <si>
    <t>運動</t>
  </si>
  <si>
    <t>痩せる</t>
  </si>
  <si>
    <t>続ける</t>
  </si>
  <si>
    <t>目標</t>
  </si>
  <si>
    <t>行く</t>
  </si>
  <si>
    <t>体</t>
  </si>
  <si>
    <t>お腹</t>
  </si>
  <si>
    <t>する</t>
  </si>
  <si>
    <t>できる</t>
  </si>
  <si>
    <t>減らす</t>
  </si>
  <si>
    <t>効果</t>
  </si>
  <si>
    <t>出る</t>
  </si>
  <si>
    <t>甘い</t>
  </si>
  <si>
    <t>決意</t>
  </si>
  <si>
    <t>見る</t>
  </si>
  <si>
    <t>脂肪</t>
  </si>
  <si>
    <t>状態</t>
  </si>
  <si>
    <t>身長</t>
  </si>
  <si>
    <t>測る</t>
  </si>
  <si>
    <t>体脂肪率</t>
  </si>
  <si>
    <t>本気</t>
  </si>
  <si>
    <t>１０キログラム</t>
  </si>
  <si>
    <t>イメージ</t>
  </si>
  <si>
    <t>ストレス</t>
  </si>
  <si>
    <t>つく</t>
  </si>
  <si>
    <t>やばい</t>
  </si>
  <si>
    <t>やめる</t>
  </si>
  <si>
    <t>よろしい</t>
  </si>
  <si>
    <t>わかる</t>
  </si>
  <si>
    <t>違う</t>
  </si>
  <si>
    <t>一緒</t>
  </si>
  <si>
    <t>飲む</t>
  </si>
  <si>
    <t>会う</t>
  </si>
  <si>
    <t>筋トレ</t>
  </si>
  <si>
    <t>「1回以上」</t>
    <phoneticPr fontId="56"/>
  </si>
  <si>
    <t>「0回」</t>
    <phoneticPr fontId="56"/>
  </si>
  <si>
    <t>単語頻度解析</t>
    <phoneticPr fontId="5"/>
  </si>
  <si>
    <t>係り元単語</t>
  </si>
  <si>
    <t>係り先単語</t>
  </si>
  <si>
    <t>始める+したい</t>
  </si>
  <si>
    <t>落とす</t>
  </si>
  <si>
    <t>適当</t>
  </si>
  <si>
    <t>服</t>
  </si>
  <si>
    <t>着る</t>
  </si>
  <si>
    <t>係り受け頻度解析(頻度2以上)</t>
    <phoneticPr fontId="5"/>
  </si>
  <si>
    <t>カロリー</t>
    <phoneticPr fontId="5"/>
  </si>
  <si>
    <t>低い</t>
    <phoneticPr fontId="5"/>
  </si>
  <si>
    <t>ダイエット</t>
    <phoneticPr fontId="5"/>
  </si>
  <si>
    <t>始める</t>
    <phoneticPr fontId="5"/>
  </si>
  <si>
    <t>場</t>
    <phoneticPr fontId="5"/>
  </si>
  <si>
    <t>借りる</t>
    <phoneticPr fontId="5"/>
  </si>
  <si>
    <t>名前</t>
  </si>
  <si>
    <t>バスト</t>
  </si>
  <si>
    <t>ウエスト</t>
  </si>
  <si>
    <t>ヒップ</t>
  </si>
  <si>
    <t>IVAN</t>
  </si>
  <si>
    <t>愛内里菜</t>
  </si>
  <si>
    <t>愛川ゆず季</t>
  </si>
  <si>
    <t>相武紗季</t>
  </si>
  <si>
    <t>蒼あんな</t>
  </si>
  <si>
    <t>蒼井 優</t>
  </si>
  <si>
    <t>蒼れいな</t>
  </si>
  <si>
    <t>青木愛</t>
  </si>
  <si>
    <t>青木さやか</t>
  </si>
  <si>
    <t>青田典子</t>
  </si>
  <si>
    <t>秋本祐希</t>
  </si>
  <si>
    <t>阿木燿子</t>
  </si>
  <si>
    <t>秋吉久美子</t>
  </si>
  <si>
    <t>アグネス・チャン</t>
  </si>
  <si>
    <t>アグネス・ラム</t>
  </si>
  <si>
    <t>麻木久仁子</t>
  </si>
  <si>
    <t>浅野ゆう子</t>
  </si>
  <si>
    <t>芦名星</t>
  </si>
  <si>
    <t>麻生祐未</t>
  </si>
  <si>
    <t>あびる優</t>
  </si>
  <si>
    <t>虻川美穂子</t>
  </si>
  <si>
    <t>安倍なつみ</t>
  </si>
  <si>
    <t>天海祐希</t>
  </si>
  <si>
    <t>綾瀬はるか</t>
  </si>
  <si>
    <t>新垣結衣</t>
  </si>
  <si>
    <t>有村架純</t>
  </si>
  <si>
    <t>杏</t>
  </si>
  <si>
    <t>安西ひろこ</t>
  </si>
  <si>
    <t>飯島直子</t>
  </si>
  <si>
    <t>井川遥</t>
  </si>
  <si>
    <t>池脇千鶴</t>
  </si>
  <si>
    <t>石田えり</t>
  </si>
  <si>
    <t>石田ひかり</t>
  </si>
  <si>
    <t>石田ゆり子</t>
  </si>
  <si>
    <t>石原さとみ</t>
  </si>
  <si>
    <t>磯山さやか</t>
  </si>
  <si>
    <t>板野友美</t>
  </si>
  <si>
    <t>板谷由夏</t>
  </si>
  <si>
    <t>市川由衣</t>
  </si>
  <si>
    <t>伊藤かずえ</t>
  </si>
  <si>
    <t>伊藤さおり</t>
  </si>
  <si>
    <t>伊東美咲</t>
  </si>
  <si>
    <t>伊藤裕子</t>
  </si>
  <si>
    <t>稲森いずみ</t>
  </si>
  <si>
    <t>井上和香</t>
  </si>
  <si>
    <t>今井美樹</t>
  </si>
  <si>
    <t>井森美幸</t>
  </si>
  <si>
    <t>上戸彩</t>
  </si>
  <si>
    <t>上野樹里</t>
  </si>
  <si>
    <t>臼田あさ美</t>
  </si>
  <si>
    <t>宇多田ヒカル</t>
  </si>
  <si>
    <t>内田有紀</t>
  </si>
  <si>
    <t>内山理名</t>
  </si>
  <si>
    <t>宇都宮まき</t>
  </si>
  <si>
    <t>梅宮アンナ</t>
  </si>
  <si>
    <t>榮倉奈々</t>
  </si>
  <si>
    <t>江口ともみ</t>
  </si>
  <si>
    <t>江角マキコ</t>
  </si>
  <si>
    <t>榎本加奈子</t>
  </si>
  <si>
    <t>蛯原友里</t>
  </si>
  <si>
    <t>遠藤久美子</t>
  </si>
  <si>
    <t>大川藍</t>
  </si>
  <si>
    <t>大久保佳代子</t>
  </si>
  <si>
    <t>大河内奈々子</t>
  </si>
  <si>
    <t>大沢あかね</t>
  </si>
  <si>
    <t>大路恵美</t>
  </si>
  <si>
    <t>大島麻衣</t>
  </si>
  <si>
    <t>大島優子</t>
  </si>
  <si>
    <t>大塚寧々</t>
  </si>
  <si>
    <t>大場久美子</t>
  </si>
  <si>
    <t>大橋未歩</t>
  </si>
  <si>
    <t>岡江久美子</t>
  </si>
  <si>
    <t>岡村麻純</t>
  </si>
  <si>
    <t>岡本夏生</t>
  </si>
  <si>
    <t>おかもとまり</t>
  </si>
  <si>
    <t>岡本玲</t>
  </si>
  <si>
    <t>緒川たまき</t>
  </si>
  <si>
    <t>奥菜恵</t>
  </si>
  <si>
    <t>荻野目慶子</t>
  </si>
  <si>
    <t>小倉優子</t>
  </si>
  <si>
    <t>小沢真珠</t>
  </si>
  <si>
    <t>押切もえ</t>
  </si>
  <si>
    <t>乙葉</t>
  </si>
  <si>
    <t>加賀美セイラ</t>
  </si>
  <si>
    <t>筧美和子</t>
  </si>
  <si>
    <t>河西智美</t>
  </si>
  <si>
    <t>柏木由紀</t>
  </si>
  <si>
    <t>片瀬 那奈</t>
  </si>
  <si>
    <t>片平なぎさ</t>
  </si>
  <si>
    <t>加藤あい</t>
  </si>
  <si>
    <t>加藤夏希</t>
  </si>
  <si>
    <t>加藤紀子</t>
  </si>
  <si>
    <t>かとうれいこ</t>
  </si>
  <si>
    <t>加藤ローサ</t>
  </si>
  <si>
    <t>叶美香</t>
  </si>
  <si>
    <t>170㎝</t>
  </si>
  <si>
    <t>夏帆</t>
  </si>
  <si>
    <t>神室舞衣</t>
  </si>
  <si>
    <t>香里奈</t>
  </si>
  <si>
    <t>カルーセル麻紀</t>
  </si>
  <si>
    <t>河合美智子</t>
  </si>
  <si>
    <t>川上麻衣子</t>
  </si>
  <si>
    <t>川口春奈</t>
  </si>
  <si>
    <t>川島なお美</t>
  </si>
  <si>
    <t>川村ゆきえ</t>
  </si>
  <si>
    <t>川原亜矢子</t>
  </si>
  <si>
    <t>貫地谷しほり</t>
  </si>
  <si>
    <t>神田うの</t>
  </si>
  <si>
    <t>管野美穂</t>
  </si>
  <si>
    <t>神戸蘭子</t>
  </si>
  <si>
    <t>菊川怜</t>
  </si>
  <si>
    <t>菊地亜美</t>
  </si>
  <si>
    <t>菊池麻衣子</t>
  </si>
  <si>
    <t>菊池桃子</t>
  </si>
  <si>
    <t>菊地凛子</t>
  </si>
  <si>
    <t>北川景子</t>
  </si>
  <si>
    <t>喜多嶋舞</t>
  </si>
  <si>
    <t>北乃きい</t>
  </si>
  <si>
    <t>吉瀬美智子</t>
  </si>
  <si>
    <t>木下優樹菜</t>
  </si>
  <si>
    <t>木野花</t>
  </si>
  <si>
    <t>木村カエラ</t>
  </si>
  <si>
    <t>木村多江</t>
  </si>
  <si>
    <t>木村佳乃</t>
  </si>
  <si>
    <t>桐山瑠衣</t>
  </si>
  <si>
    <t>桐谷美玲</t>
  </si>
  <si>
    <t>京野ことみ</t>
  </si>
  <si>
    <t>キンタロー。</t>
  </si>
  <si>
    <t>工藤静香</t>
  </si>
  <si>
    <t>国仲涼子</t>
  </si>
  <si>
    <t>熊田曜子</t>
  </si>
  <si>
    <t>倉田真由美</t>
  </si>
  <si>
    <t>栗山千明</t>
  </si>
  <si>
    <t>黒木瞳</t>
  </si>
  <si>
    <t>黒木メイサ</t>
  </si>
  <si>
    <t>黒谷友香</t>
  </si>
  <si>
    <t>くわばたりえ</t>
  </si>
  <si>
    <t>小池栄子</t>
  </si>
  <si>
    <t>小池里奈</t>
  </si>
  <si>
    <t>小泉今日子</t>
  </si>
  <si>
    <t>小泉麻耶</t>
  </si>
  <si>
    <t>香坂みゆき</t>
  </si>
  <si>
    <t>倖田來未</t>
  </si>
  <si>
    <t>国生さゆり</t>
  </si>
  <si>
    <t>国分佐智子</t>
  </si>
  <si>
    <t>小島瑠璃子</t>
  </si>
  <si>
    <t>後藤理沙</t>
  </si>
  <si>
    <t>小西真奈美</t>
  </si>
  <si>
    <t>小林さり</t>
  </si>
  <si>
    <t>小林麻央</t>
  </si>
  <si>
    <t>小林麻耶</t>
  </si>
  <si>
    <t>小松菜奈</t>
  </si>
  <si>
    <t>小嶺麗奈</t>
  </si>
  <si>
    <t>小森純</t>
  </si>
  <si>
    <t>小柳ルミ子</t>
  </si>
  <si>
    <t>小雪</t>
  </si>
  <si>
    <t>今野杏南</t>
  </si>
  <si>
    <t>財前直美</t>
  </si>
  <si>
    <t>坂井真紀</t>
  </si>
  <si>
    <t>酒井若菜</t>
  </si>
  <si>
    <t>榊原郁恵</t>
  </si>
  <si>
    <t>坂口杏里</t>
  </si>
  <si>
    <t>坂下 千里子</t>
  </si>
  <si>
    <t>櫻井淳子</t>
  </si>
  <si>
    <t>桜井 幸子</t>
  </si>
  <si>
    <t>桜庭ななみ</t>
  </si>
  <si>
    <t>佐々木希</t>
  </si>
  <si>
    <t>指原 莉乃</t>
  </si>
  <si>
    <t>五月みどり</t>
  </si>
  <si>
    <t>佐藤藍子</t>
  </si>
  <si>
    <t>佐藤江梨子</t>
  </si>
  <si>
    <t>さとう珠緒</t>
  </si>
  <si>
    <t>佐藤仁美</t>
  </si>
  <si>
    <t>佐藤唯</t>
  </si>
  <si>
    <t>佐野ひなこ</t>
  </si>
  <si>
    <t>沢口靖子</t>
  </si>
  <si>
    <t>SHELLY</t>
  </si>
  <si>
    <t>鹿沼憂妃</t>
  </si>
  <si>
    <t>重盛さと美</t>
  </si>
  <si>
    <t>志田未来</t>
  </si>
  <si>
    <t>篠崎愛</t>
  </si>
  <si>
    <t>篠田麻里子</t>
  </si>
  <si>
    <t>篠原涼子</t>
  </si>
  <si>
    <t>柴咲コウ</t>
  </si>
  <si>
    <t>SHIHO</t>
  </si>
  <si>
    <t>島崎和歌子</t>
  </si>
  <si>
    <t>釈 由美子</t>
  </si>
  <si>
    <t>シルク</t>
  </si>
  <si>
    <t>杉田かおる</t>
  </si>
  <si>
    <t>杉原 杏璃</t>
  </si>
  <si>
    <t>杉本彩</t>
  </si>
  <si>
    <t>スザンヌ</t>
  </si>
  <si>
    <t>鈴木あみ</t>
  </si>
  <si>
    <t>鈴木杏樹</t>
  </si>
  <si>
    <t>鈴木えみ</t>
  </si>
  <si>
    <t>鈴木京香</t>
  </si>
  <si>
    <t>鈴木砂羽</t>
  </si>
  <si>
    <t>鈴木ちなみ</t>
  </si>
  <si>
    <t>関根麻里</t>
  </si>
  <si>
    <t>瀬戸カトリーヌ</t>
  </si>
  <si>
    <t>芹那</t>
  </si>
  <si>
    <t>ソンミ</t>
  </si>
  <si>
    <t>ダーブロウ有紗</t>
  </si>
  <si>
    <t>だいたひかる</t>
  </si>
  <si>
    <t>平愛梨</t>
  </si>
  <si>
    <t>高樹澪</t>
  </si>
  <si>
    <t>高島礼子</t>
  </si>
  <si>
    <t>高橋愛</t>
  </si>
  <si>
    <t>高橋ひとみ</t>
  </si>
  <si>
    <t>高橋 みなみ</t>
  </si>
  <si>
    <t>高橋メアリージュン</t>
  </si>
  <si>
    <t>多岐川華子</t>
  </si>
  <si>
    <t>多岐川裕美</t>
  </si>
  <si>
    <t>滝沢沙織</t>
  </si>
  <si>
    <t>滝沢乃南</t>
  </si>
  <si>
    <t>武井咲(えみ）</t>
  </si>
  <si>
    <t>武田久美子</t>
  </si>
  <si>
    <t>田中律子</t>
  </si>
  <si>
    <t>田中麗奈</t>
  </si>
  <si>
    <t>谷村奈南</t>
  </si>
  <si>
    <t>谷村美月</t>
  </si>
  <si>
    <t>谷桃子</t>
  </si>
  <si>
    <t>多部未華子</t>
  </si>
  <si>
    <t>田丸麻紀</t>
  </si>
  <si>
    <t>ダレノガレ明美</t>
  </si>
  <si>
    <t>檀れい</t>
  </si>
  <si>
    <t>辻希美</t>
  </si>
  <si>
    <t>土屋アンナ</t>
  </si>
  <si>
    <t>手島優</t>
  </si>
  <si>
    <t>寺島しのぶ</t>
  </si>
  <si>
    <t>遠野なぎこ</t>
  </si>
  <si>
    <t>時東ぁみ</t>
  </si>
  <si>
    <t>戸田 恵梨香</t>
  </si>
  <si>
    <t>冨永 愛</t>
  </si>
  <si>
    <t>ともさかりえ</t>
  </si>
  <si>
    <t>T168</t>
  </si>
  <si>
    <t>友近</t>
  </si>
  <si>
    <t>鳥居みゆき</t>
  </si>
  <si>
    <t>トリンドル玲奈</t>
  </si>
  <si>
    <t>中川翔子</t>
  </si>
  <si>
    <t>中越典子</t>
  </si>
  <si>
    <t>永作博美</t>
  </si>
  <si>
    <t>長澤まさみ</t>
  </si>
  <si>
    <t>中島知子</t>
  </si>
  <si>
    <t>中田有紀</t>
  </si>
  <si>
    <t>仲間由紀恵</t>
  </si>
  <si>
    <t>中村アン</t>
  </si>
  <si>
    <t>中山 エミリ</t>
  </si>
  <si>
    <t>中山忍</t>
  </si>
  <si>
    <t>中山美穂</t>
  </si>
  <si>
    <t>仲里依紗</t>
  </si>
  <si>
    <t>夏川純</t>
  </si>
  <si>
    <t>夏樹陽子</t>
  </si>
  <si>
    <t>夏菜</t>
  </si>
  <si>
    <t>菜々緒</t>
  </si>
  <si>
    <t>成海璃子</t>
  </si>
  <si>
    <t>新山千春</t>
  </si>
  <si>
    <t>西内まりや</t>
  </si>
  <si>
    <t>西川史子</t>
  </si>
  <si>
    <t>西田尚美</t>
  </si>
  <si>
    <t>西山茉希</t>
  </si>
  <si>
    <t>根本はるみ</t>
  </si>
  <si>
    <t>野村真美</t>
  </si>
  <si>
    <t>はしのえみ</t>
  </si>
  <si>
    <t>橋本愛</t>
  </si>
  <si>
    <t>長谷川京子</t>
  </si>
  <si>
    <t>長谷川潤</t>
  </si>
  <si>
    <t>長谷川理恵</t>
  </si>
  <si>
    <t>畑中葉子</t>
  </si>
  <si>
    <t>馬場園梓</t>
  </si>
  <si>
    <t>浜崎あゆみ</t>
  </si>
  <si>
    <t>浜田翔子</t>
  </si>
  <si>
    <t>浜田ブリトニー</t>
  </si>
  <si>
    <t>原沙知絵</t>
  </si>
  <si>
    <t>原千晶</t>
  </si>
  <si>
    <t>原幹恵</t>
  </si>
  <si>
    <t>春香クリスティーン</t>
  </si>
  <si>
    <t>東原亜希</t>
  </si>
  <si>
    <t>雛形あきこ</t>
  </si>
  <si>
    <t>ビビアン・スー</t>
  </si>
  <si>
    <t>平山あや</t>
  </si>
  <si>
    <t>広末涼子</t>
  </si>
  <si>
    <t>フィフィ</t>
  </si>
  <si>
    <t>深田恭子</t>
  </si>
  <si>
    <t>深津絵里</t>
  </si>
  <si>
    <t>吹石一恵</t>
  </si>
  <si>
    <t>福田沙紀</t>
  </si>
  <si>
    <t>福田萌</t>
  </si>
  <si>
    <t>藤井リナ</t>
  </si>
  <si>
    <t>藤崎奈々子</t>
  </si>
  <si>
    <t>藤本美貴</t>
  </si>
  <si>
    <t>藤原紀香</t>
  </si>
  <si>
    <t>風吹ジュン</t>
  </si>
  <si>
    <t>辺見えみり</t>
  </si>
  <si>
    <t>ほしのあき</t>
  </si>
  <si>
    <t>星野真里</t>
  </si>
  <si>
    <t>細川直美</t>
  </si>
  <si>
    <t>細川ふみえ</t>
  </si>
  <si>
    <t>ホラン千秋</t>
  </si>
  <si>
    <t>堀北真希</t>
  </si>
  <si>
    <t>160㎝</t>
  </si>
  <si>
    <t>本上まなみ</t>
  </si>
  <si>
    <t>本田翼</t>
  </si>
  <si>
    <t>前田愛</t>
  </si>
  <si>
    <t>前田敦子</t>
  </si>
  <si>
    <t>前田典子</t>
  </si>
  <si>
    <t>真木よう子</t>
  </si>
  <si>
    <t>増田有華</t>
  </si>
  <si>
    <t>松井絵里奈</t>
  </si>
  <si>
    <t>松居直美</t>
  </si>
  <si>
    <t>松井玲奈</t>
  </si>
  <si>
    <t>松金ようこ</t>
  </si>
  <si>
    <t>松下由紀</t>
  </si>
  <si>
    <t>松嶋尚美</t>
  </si>
  <si>
    <t>松嶋奈々子</t>
  </si>
  <si>
    <t>松田聖子</t>
  </si>
  <si>
    <t>眞鍋かをり</t>
  </si>
  <si>
    <t>マリエ</t>
  </si>
  <si>
    <t>マリリン・モンロー</t>
  </si>
  <si>
    <t>丸高愛実</t>
  </si>
  <si>
    <t>水川あさみ</t>
  </si>
  <si>
    <t>水樹たま</t>
  </si>
  <si>
    <t>水沢アキ</t>
  </si>
  <si>
    <t>水沢アリー</t>
  </si>
  <si>
    <t>水沢奈子</t>
  </si>
  <si>
    <t>水谷雅子</t>
  </si>
  <si>
    <t>misono</t>
  </si>
  <si>
    <t>道重さゆみ</t>
  </si>
  <si>
    <t>道端アンジェリカ</t>
  </si>
  <si>
    <t>道端カレン</t>
  </si>
  <si>
    <t>道端ジェシカ</t>
  </si>
  <si>
    <t>満島ひかり</t>
  </si>
  <si>
    <t>南明奈</t>
  </si>
  <si>
    <t>南沢奈央</t>
  </si>
  <si>
    <t>南野陽子</t>
  </si>
  <si>
    <t>峯岸みなみ</t>
  </si>
  <si>
    <t>三船美佳</t>
  </si>
  <si>
    <t>宮崎香蓮</t>
  </si>
  <si>
    <t>宮沢りえ</t>
  </si>
  <si>
    <t>宮地真緒</t>
  </si>
  <si>
    <t>村上里佳子</t>
  </si>
  <si>
    <t>室井佑月</t>
  </si>
  <si>
    <t>ＭＥＧＵＭＩ</t>
  </si>
  <si>
    <t>持田香織</t>
  </si>
  <si>
    <t>本仮屋ユイカ</t>
  </si>
  <si>
    <t>桃井かおり</t>
  </si>
  <si>
    <t>森泉</t>
  </si>
  <si>
    <t>森口博子</t>
  </si>
  <si>
    <t>森崎 友紀</t>
  </si>
  <si>
    <t>森下千里</t>
  </si>
  <si>
    <t>森下悠里</t>
  </si>
  <si>
    <t>森高千里</t>
  </si>
  <si>
    <t>森田涼花</t>
  </si>
  <si>
    <t>矢沢心</t>
  </si>
  <si>
    <t>安田美沙子</t>
  </si>
  <si>
    <t>安めぐみ</t>
  </si>
  <si>
    <t>矢田亜希子</t>
  </si>
  <si>
    <t>柳原可奈子</t>
  </si>
  <si>
    <t>柳ゆり菜</t>
  </si>
  <si>
    <t>矢部美穂</t>
  </si>
  <si>
    <t>山岸舞彩</t>
  </si>
  <si>
    <t>山口もえ</t>
  </si>
  <si>
    <t>山瀬まみ</t>
  </si>
  <si>
    <t>山田まりや</t>
  </si>
  <si>
    <t>山田優</t>
  </si>
  <si>
    <t>山本梓</t>
  </si>
  <si>
    <t>山本美月</t>
  </si>
  <si>
    <t>山本モナ</t>
  </si>
  <si>
    <t>山本優希</t>
  </si>
  <si>
    <t>優香</t>
  </si>
  <si>
    <t>優木まおみ</t>
  </si>
  <si>
    <t>由美かおる</t>
  </si>
  <si>
    <t>横山ルリカ</t>
  </si>
  <si>
    <t>吉岡美穂</t>
  </si>
  <si>
    <t>吉川ひなの</t>
  </si>
  <si>
    <t>吉木りさ</t>
  </si>
  <si>
    <t>吉高由里子</t>
  </si>
  <si>
    <t>米倉涼子</t>
  </si>
  <si>
    <t>ラブリ</t>
  </si>
  <si>
    <t>ラフルアー宮澤エマ</t>
  </si>
  <si>
    <t>梨花</t>
  </si>
  <si>
    <t>蓮舫</t>
  </si>
  <si>
    <t>ローラ</t>
  </si>
  <si>
    <t>ローラ・チャン</t>
  </si>
  <si>
    <t>若槻千夏</t>
  </si>
  <si>
    <t>和久井映見</t>
  </si>
  <si>
    <t>渡辺枝里子</t>
  </si>
  <si>
    <t>渡辺直美</t>
  </si>
  <si>
    <t>渡辺満里奈</t>
  </si>
  <si>
    <t>BMI</t>
    <phoneticPr fontId="56"/>
  </si>
  <si>
    <t>BMI13以下</t>
    <phoneticPr fontId="56"/>
  </si>
  <si>
    <t>BMI14以下</t>
    <phoneticPr fontId="56"/>
  </si>
  <si>
    <t>BMI15以下</t>
    <phoneticPr fontId="56"/>
  </si>
  <si>
    <t>BMI16以下</t>
    <phoneticPr fontId="56"/>
  </si>
  <si>
    <t>BMI17以下</t>
    <phoneticPr fontId="56"/>
  </si>
  <si>
    <t>BMI17.5以下</t>
    <phoneticPr fontId="56"/>
  </si>
  <si>
    <t>BMI18以下</t>
    <phoneticPr fontId="56"/>
  </si>
  <si>
    <t>BMI20.以下</t>
    <phoneticPr fontId="56"/>
  </si>
  <si>
    <t>BMI19以下</t>
    <phoneticPr fontId="56"/>
  </si>
  <si>
    <t>BMI20以下</t>
    <phoneticPr fontId="56"/>
  </si>
  <si>
    <t>BMI21以下</t>
    <phoneticPr fontId="56"/>
  </si>
  <si>
    <t>BMI22以下</t>
    <phoneticPr fontId="56"/>
  </si>
  <si>
    <t>BMI23以下</t>
    <phoneticPr fontId="56"/>
  </si>
  <si>
    <t>Japanese</t>
  </si>
  <si>
    <t>student</t>
  </si>
  <si>
    <t>U</t>
  </si>
  <si>
    <t>Japan, JP,Tokyo</t>
  </si>
  <si>
    <t>F</t>
  </si>
  <si>
    <t>096</t>
  </si>
  <si>
    <t>095</t>
  </si>
  <si>
    <t>094</t>
  </si>
  <si>
    <t>039</t>
  </si>
  <si>
    <t>038</t>
  </si>
  <si>
    <t>037</t>
  </si>
  <si>
    <t>036</t>
  </si>
  <si>
    <t>035</t>
  </si>
  <si>
    <t>034</t>
  </si>
  <si>
    <t>033</t>
  </si>
  <si>
    <t>032</t>
  </si>
  <si>
    <t>031</t>
  </si>
  <si>
    <t>030</t>
  </si>
  <si>
    <t>029</t>
  </si>
  <si>
    <t>028</t>
  </si>
  <si>
    <t>024</t>
  </si>
  <si>
    <t>023</t>
  </si>
  <si>
    <t>022</t>
  </si>
  <si>
    <t>Waist height</t>
  </si>
  <si>
    <t>Waist breadth</t>
  </si>
  <si>
    <t>Upper limb length</t>
  </si>
  <si>
    <t>Upper arm length</t>
  </si>
  <si>
    <t>Upper arm circumference, flexed</t>
  </si>
  <si>
    <t>Upper arm circumference</t>
  </si>
  <si>
    <t>Trochanterion height</t>
  </si>
  <si>
    <t>Triceps skinfold thickness</t>
  </si>
  <si>
    <t>Total head height</t>
  </si>
  <si>
    <t>Toe V angle</t>
  </si>
  <si>
    <t>Toe I angle</t>
  </si>
  <si>
    <t>Thigh circumference</t>
  </si>
  <si>
    <t>Symphyseal height</t>
  </si>
  <si>
    <t>Suprasternal height</t>
  </si>
  <si>
    <t>Suprailiac skinfold thickness</t>
  </si>
  <si>
    <t>Subscapular skinfold thickness</t>
  </si>
  <si>
    <t>Medial malleolus height</t>
  </si>
  <si>
    <t>Maximum body height</t>
  </si>
  <si>
    <t>Lateral malleolus height</t>
  </si>
  <si>
    <t>Lateral epicondyle height</t>
  </si>
  <si>
    <t>Instep length</t>
  </si>
  <si>
    <t>Hip circumference</t>
  </si>
  <si>
    <t>Heel breadth</t>
  </si>
  <si>
    <t>Hand thickness</t>
  </si>
  <si>
    <t>Hand length from stylion</t>
  </si>
  <si>
    <t>Hand length from crease</t>
  </si>
  <si>
    <t>Hand breadth</t>
  </si>
  <si>
    <t>Forearm length</t>
  </si>
  <si>
    <t>Forearm circumference</t>
  </si>
  <si>
    <t>Foot length</t>
  </si>
  <si>
    <t>Foot circumference</t>
  </si>
  <si>
    <t>Foot breadth</t>
  </si>
  <si>
    <t>Fibular instep length</t>
  </si>
  <si>
    <t>Cristal height</t>
  </si>
  <si>
    <t>Calf skinfold thickness</t>
  </si>
  <si>
    <t>Bicristal breadth</t>
  </si>
  <si>
    <t>Bicondylar, humerus</t>
  </si>
  <si>
    <t>Bicondylar, femur</t>
  </si>
  <si>
    <t>Ball breadth</t>
  </si>
  <si>
    <t>Ball angle</t>
  </si>
  <si>
    <t>Calf circumference</t>
  </si>
  <si>
    <t>Waist circumference</t>
  </si>
  <si>
    <t>Chest circumference</t>
  </si>
  <si>
    <t>Head breadth</t>
  </si>
  <si>
    <t>Head length</t>
  </si>
  <si>
    <t>Shoulder (biacromial) breadth</t>
  </si>
  <si>
    <t>Iliac spine height, standing</t>
  </si>
  <si>
    <t>BMI</t>
    <phoneticPr fontId="56"/>
  </si>
  <si>
    <t>身長(cm)</t>
    <phoneticPr fontId="56"/>
  </si>
  <si>
    <t>Stature</t>
  </si>
  <si>
    <r>
      <t>Body mass(</t>
    </r>
    <r>
      <rPr>
        <sz val="12"/>
        <rFont val="ＭＳ Ｐゴシック"/>
        <family val="3"/>
        <charset val="128"/>
      </rPr>
      <t>体重</t>
    </r>
    <r>
      <rPr>
        <sz val="12"/>
        <rFont val="Osaka"/>
        <family val="3"/>
        <charset val="128"/>
      </rPr>
      <t>)</t>
    </r>
    <phoneticPr fontId="56"/>
  </si>
  <si>
    <t>Race</t>
  </si>
  <si>
    <t>Occupation</t>
  </si>
  <si>
    <t>School</t>
  </si>
  <si>
    <t>Age</t>
  </si>
  <si>
    <t>Exam. date</t>
  </si>
  <si>
    <t>Exam. Location</t>
  </si>
  <si>
    <t>Sex</t>
  </si>
  <si>
    <t>No</t>
  </si>
  <si>
    <t>内不踏長（間接）</t>
  </si>
  <si>
    <r>
      <rPr>
        <b/>
        <sz val="12"/>
        <rFont val="ＭＳ Ｐゴシック"/>
        <family val="3"/>
        <charset val="128"/>
      </rPr>
      <t>殿囲</t>
    </r>
    <r>
      <rPr>
        <b/>
        <sz val="12"/>
        <rFont val="Osaka"/>
        <family val="3"/>
        <charset val="128"/>
      </rPr>
      <t>(</t>
    </r>
    <r>
      <rPr>
        <b/>
        <sz val="12"/>
        <rFont val="ＭＳ Ｐゴシック"/>
        <family val="3"/>
        <charset val="128"/>
      </rPr>
      <t>ヒップ</t>
    </r>
    <r>
      <rPr>
        <b/>
        <sz val="12"/>
        <rFont val="Osaka"/>
        <family val="3"/>
        <charset val="128"/>
      </rPr>
      <t>)</t>
    </r>
    <phoneticPr fontId="63"/>
  </si>
  <si>
    <t>踵幅（間接）</t>
  </si>
  <si>
    <t>手厚</t>
  </si>
  <si>
    <t>手長（橈骨茎突点－指先点）</t>
  </si>
  <si>
    <t>手長（手首の皺から）</t>
  </si>
  <si>
    <t>手幅</t>
  </si>
  <si>
    <t>前腕長</t>
  </si>
  <si>
    <t>前腕最大囲</t>
  </si>
  <si>
    <t>足長（間接）</t>
  </si>
  <si>
    <t>足囲</t>
  </si>
  <si>
    <t>足幅（間接）</t>
  </si>
  <si>
    <t>外不踏長（間接）</t>
  </si>
  <si>
    <t>腸骨稜上縁高</t>
  </si>
  <si>
    <t>log(下腿内側皮脂厚)</t>
  </si>
  <si>
    <t>腸骨稜幅</t>
  </si>
  <si>
    <t>上腕骨顆間幅</t>
  </si>
  <si>
    <t>大腿骨顆間幅　</t>
  </si>
  <si>
    <t>ボール幅（間接）</t>
  </si>
  <si>
    <t>ボール角度</t>
  </si>
  <si>
    <t>下腿最大囲</t>
  </si>
  <si>
    <r>
      <rPr>
        <b/>
        <sz val="12"/>
        <rFont val="ＭＳ Ｐゴシック"/>
        <family val="3"/>
        <charset val="128"/>
      </rPr>
      <t>胴囲</t>
    </r>
    <r>
      <rPr>
        <b/>
        <sz val="12"/>
        <rFont val="Osaka"/>
        <family val="3"/>
        <charset val="128"/>
      </rPr>
      <t>(</t>
    </r>
    <r>
      <rPr>
        <b/>
        <sz val="12"/>
        <rFont val="ＭＳ Ｐゴシック"/>
        <family val="3"/>
        <charset val="128"/>
      </rPr>
      <t>ウエスト</t>
    </r>
    <r>
      <rPr>
        <b/>
        <sz val="12"/>
        <rFont val="Osaka"/>
        <family val="3"/>
        <charset val="128"/>
      </rPr>
      <t>)</t>
    </r>
    <phoneticPr fontId="63"/>
  </si>
  <si>
    <r>
      <rPr>
        <b/>
        <sz val="12"/>
        <rFont val="ＭＳ Ｐゴシック"/>
        <family val="3"/>
        <charset val="128"/>
      </rPr>
      <t>胸囲</t>
    </r>
    <r>
      <rPr>
        <b/>
        <sz val="12"/>
        <rFont val="Osaka"/>
        <family val="3"/>
        <charset val="128"/>
      </rPr>
      <t>(</t>
    </r>
    <r>
      <rPr>
        <b/>
        <sz val="12"/>
        <rFont val="ＭＳ Ｐゴシック"/>
        <family val="3"/>
        <charset val="128"/>
      </rPr>
      <t>トップバスト</t>
    </r>
    <r>
      <rPr>
        <b/>
        <sz val="12"/>
        <rFont val="Osaka"/>
        <family val="3"/>
        <charset val="128"/>
      </rPr>
      <t>)</t>
    </r>
    <phoneticPr fontId="63"/>
  </si>
  <si>
    <t>頭幅</t>
  </si>
  <si>
    <t>頭長</t>
  </si>
  <si>
    <t>肩峰幅</t>
  </si>
  <si>
    <t>腸骨棘高</t>
  </si>
  <si>
    <t>年齢</t>
  </si>
  <si>
    <t>95パーセンタイル値</t>
  </si>
  <si>
    <t>50パーセンタイル値</t>
  </si>
  <si>
    <t>5パーセンタイル値</t>
  </si>
  <si>
    <t>最大値</t>
  </si>
  <si>
    <t>最小値</t>
  </si>
  <si>
    <t>SD</t>
  </si>
  <si>
    <t>平均値</t>
  </si>
  <si>
    <t>N</t>
  </si>
  <si>
    <t>項目</t>
  </si>
  <si>
    <t>項目番号</t>
  </si>
  <si>
    <t>青年女性群統計量</t>
    <phoneticPr fontId="63"/>
  </si>
  <si>
    <t>概要</t>
  </si>
  <si>
    <t>回帰統計</t>
  </si>
  <si>
    <t>重相関 R</t>
  </si>
  <si>
    <t>重決定 R2</t>
  </si>
  <si>
    <t>補正 R2</t>
  </si>
  <si>
    <t>標準誤差</t>
  </si>
  <si>
    <t>観測数</t>
  </si>
  <si>
    <t>分散分析表</t>
  </si>
  <si>
    <t>回帰</t>
  </si>
  <si>
    <t>残差</t>
  </si>
  <si>
    <t>合計</t>
  </si>
  <si>
    <t>切片</t>
  </si>
  <si>
    <t>自由度</t>
  </si>
  <si>
    <t>変動</t>
  </si>
  <si>
    <t>分散</t>
  </si>
  <si>
    <t>観測された分散比</t>
  </si>
  <si>
    <t>有意 F</t>
  </si>
  <si>
    <t>係数</t>
  </si>
  <si>
    <t xml:space="preserve">t </t>
  </si>
  <si>
    <t>P-値</t>
  </si>
  <si>
    <t>下限 95%</t>
  </si>
  <si>
    <t>上限 95%</t>
  </si>
  <si>
    <t>下限 95.0%</t>
  </si>
  <si>
    <t>上限 95.0%</t>
  </si>
  <si>
    <t>X 値 1</t>
  </si>
  <si>
    <t>X 値 2</t>
  </si>
  <si>
    <t>X 値 3</t>
  </si>
  <si>
    <t>X 値 4</t>
  </si>
  <si>
    <t>倉持明日香</t>
  </si>
  <si>
    <t>佐藤亜美菜</t>
  </si>
  <si>
    <t>内田眞由美</t>
  </si>
  <si>
    <t>秋元才加</t>
  </si>
  <si>
    <t>t値</t>
  </si>
  <si>
    <t>p値</t>
  </si>
  <si>
    <t>一言で言うと</t>
  </si>
  <si>
    <t>説明変数の係数や定数項の確からしさの度合い</t>
  </si>
  <si>
    <t>係数や定数項が偶然である確率</t>
  </si>
  <si>
    <t>取り得る範囲</t>
  </si>
  <si>
    <t>基本的に±10以内</t>
  </si>
  <si>
    <t>0〜1（0〜100%）</t>
  </si>
  <si>
    <t>良いと判断される基準</t>
  </si>
  <si>
    <t>基本的に-2以下か、+2以上</t>
  </si>
  <si>
    <t>基本的に0.05（5%）以内</t>
  </si>
  <si>
    <t>B</t>
  </si>
  <si>
    <t>W</t>
  </si>
  <si>
    <t>H</t>
  </si>
  <si>
    <t>BMI</t>
  </si>
  <si>
    <t>入山杏奈</t>
  </si>
  <si>
    <t>岩田華怜</t>
  </si>
  <si>
    <t>菊地あやか</t>
  </si>
  <si>
    <t>佐藤すみれ</t>
  </si>
  <si>
    <t>島崎遥香</t>
  </si>
  <si>
    <t>高橋みなみ</t>
  </si>
  <si>
    <t>仲谷明香</t>
  </si>
  <si>
    <t>古畑奈和</t>
  </si>
  <si>
    <t>前田亜美</t>
  </si>
  <si>
    <t>松原夏海</t>
  </si>
  <si>
    <t>横山由依</t>
  </si>
  <si>
    <t>渡辺麻友</t>
  </si>
  <si>
    <t>岩佐美咲</t>
  </si>
  <si>
    <t>北原里英</t>
  </si>
  <si>
    <t>小林香菜</t>
  </si>
  <si>
    <t>島田晴香</t>
  </si>
  <si>
    <t>鈴木まりや</t>
  </si>
  <si>
    <t>田名部生来</t>
  </si>
  <si>
    <t>永尾まりや</t>
  </si>
  <si>
    <t>中田ちさと</t>
  </si>
  <si>
    <t>野中美郷</t>
  </si>
  <si>
    <t>藤江れいな</t>
  </si>
  <si>
    <t>松井咲子</t>
  </si>
  <si>
    <t>宮崎美穂</t>
  </si>
  <si>
    <t>宮澤佐江</t>
  </si>
  <si>
    <t>松井珠理奈</t>
  </si>
  <si>
    <t>石田晴香</t>
  </si>
  <si>
    <t>大場美奈</t>
  </si>
  <si>
    <t>大家志津香</t>
  </si>
  <si>
    <t>奥真奈美</t>
  </si>
  <si>
    <t>片山陽加</t>
  </si>
  <si>
    <t>小嶋陽菜</t>
  </si>
  <si>
    <t>小森美果</t>
  </si>
  <si>
    <t>近野莉菜</t>
  </si>
  <si>
    <t>朝長美桜</t>
  </si>
  <si>
    <t>市川美織</t>
  </si>
  <si>
    <t>加藤玲奈</t>
  </si>
  <si>
    <t>木崎ゆりあ</t>
  </si>
  <si>
    <t>小林茉里奈</t>
  </si>
  <si>
    <t>浦野一美</t>
  </si>
  <si>
    <t>小野恵令奈</t>
  </si>
  <si>
    <t>折井あゆみ</t>
  </si>
  <si>
    <t>川崎希</t>
  </si>
  <si>
    <t>小原春香</t>
  </si>
  <si>
    <t>佐藤夏希</t>
  </si>
  <si>
    <t>中西里菜</t>
  </si>
  <si>
    <t>成田梨紗</t>
  </si>
  <si>
    <t>畑山亜梨紗</t>
  </si>
  <si>
    <t>平嶋夏海</t>
  </si>
  <si>
    <t>米沢瑠美</t>
  </si>
  <si>
    <t>渡辺志穂</t>
  </si>
  <si>
    <t>指原莉乃</t>
  </si>
  <si>
    <t>高城亜樹</t>
  </si>
  <si>
    <t>仲川遥香</t>
  </si>
  <si>
    <t>野呂佳代</t>
  </si>
  <si>
    <t>多田愛佳</t>
  </si>
  <si>
    <t>体重(赤色が推論エンジンの結果)</t>
    <phoneticPr fontId="5"/>
  </si>
  <si>
    <t>桂 心(school days)</t>
  </si>
  <si>
    <t>蝶野オトメ（こいこい７）</t>
  </si>
  <si>
    <t>諸葛亮 孔明(一騎当千)</t>
  </si>
  <si>
    <t>静水久(おまもりひまり）</t>
  </si>
  <si>
    <t>イリヤスフィール（Fate/stay night）</t>
  </si>
  <si>
    <t>未来（閃乱カグラ）</t>
  </si>
  <si>
    <t>御手洗 史伽（聖痕のクェイサー）</t>
  </si>
  <si>
    <t>リースリット・ノエル（夜明け前より瑠璃色な）</t>
  </si>
  <si>
    <t>野乃原 結（月は東に日は西に）</t>
  </si>
  <si>
    <t>猪飼ヒフミ（こいこい７）</t>
  </si>
  <si>
    <t>ミネット(祝福のカンパネラ）</t>
  </si>
  <si>
    <t>塔城 小猫（ハイスクールD×D）</t>
  </si>
  <si>
    <t>リール・フィニアン(マケン姫っ！）</t>
  </si>
  <si>
    <t>アイリル・フィニアン(マケン姫っ！）</t>
  </si>
  <si>
    <t>嬉野 紗弓実（大図書館の羊飼い）</t>
  </si>
  <si>
    <t>エヴァンジェリン（魔法先生ネギま!）</t>
  </si>
  <si>
    <t>前原しのぶ（ラブひな）</t>
  </si>
  <si>
    <t>マルチ（ToHeart）</t>
  </si>
  <si>
    <t>陸遜 伯言(一騎当千)</t>
  </si>
  <si>
    <t>タバサ(シャルロット)（ゼロの使い魔）</t>
  </si>
  <si>
    <t>源 九郎 義経(一騎当千)</t>
  </si>
  <si>
    <t>諸葛瑾 子喩(一騎当千)</t>
  </si>
  <si>
    <t>典韋(一騎当千)</t>
  </si>
  <si>
    <t>ニナ・ウォン（舞-乙HiME）</t>
  </si>
  <si>
    <t>東儀 白（FORTUNE ARTERIAL 赤い約束）</t>
  </si>
  <si>
    <t>入巣 蒔菜(グリザイアの果実)</t>
  </si>
  <si>
    <t>ラスティ・ネイル（ストレンジ・プラス）</t>
  </si>
  <si>
    <t>中岡 あさみ（学園黙示録）</t>
  </si>
  <si>
    <t>桜咲刹那（魔法先生ネギま!）</t>
  </si>
  <si>
    <t>羽田 小鳩（俺たちに翼はない）</t>
  </si>
  <si>
    <t>松原葵（ToHeart）</t>
  </si>
  <si>
    <t>砂藤 季美（マケン姫っ！）</t>
  </si>
  <si>
    <t>志津間 哀音（アスラクライン）</t>
  </si>
  <si>
    <t>五河 琴里(デート・ア・ライブ）</t>
  </si>
  <si>
    <t>佐々木まき絵（魔法先生ネギま!）</t>
  </si>
  <si>
    <t>ミア・クレメンティス(夜明け前より瑠璃色な）</t>
  </si>
  <si>
    <t>浅葱三千代（まほらば）</t>
  </si>
  <si>
    <t>六祭 みなづき(HAPPY★LESSON)</t>
  </si>
  <si>
    <t>桜小路螢（伝説の勇者ダ・ガーン）</t>
  </si>
  <si>
    <t>遠野秋葉（真月譚　月姫）</t>
  </si>
  <si>
    <t>ナディア（ふしぎの海のナディア）</t>
  </si>
  <si>
    <t>四糸乃(デート・ア・ライブ）</t>
  </si>
  <si>
    <t>橘 ちひろ（月は東に日は西に）</t>
  </si>
  <si>
    <t>近衛木乃香（魔法先生ネギま!）</t>
  </si>
  <si>
    <t>メリー・ナイトメア（夢喰いメリー）</t>
  </si>
  <si>
    <t>セイバー（Fateシリーズ）</t>
  </si>
  <si>
    <t>胡蝶三姉妹（桃華月憚）</t>
  </si>
  <si>
    <t>ナコルル（サムライスピリッツ他）</t>
  </si>
  <si>
    <t>矢澤 にこ（ラブライブ！）</t>
  </si>
  <si>
    <t>柚原このみ（ToHeart2）</t>
  </si>
  <si>
    <t>為我井陽（あまえないでよっ!!）</t>
  </si>
  <si>
    <t xml:space="preserve">清浦 刹那(school days) </t>
  </si>
  <si>
    <t>姫神 コダマ（マケン姫っ！）</t>
  </si>
  <si>
    <t>星空 凛（ラブライブ！）</t>
  </si>
  <si>
    <t>九崎 凛子（おまもりひまり）</t>
  </si>
  <si>
    <t>鳶一 折紙(デート・ア・ライブ）</t>
  </si>
  <si>
    <t>カオラ・スゥ（ラブひな）</t>
  </si>
  <si>
    <t>悠木 かなで（FORTUNE ARTERIAL 赤い約束）</t>
  </si>
  <si>
    <t>遠野 泉奈(W～ウィッシュ～）</t>
  </si>
  <si>
    <t>柳生 三厳(一騎当千)</t>
  </si>
  <si>
    <t>松葉五月（まほらば）</t>
  </si>
  <si>
    <t>神崎あかり（バトルアスリーテス大運動会）</t>
  </si>
  <si>
    <t>園田 海未（ラブライブ！）</t>
  </si>
  <si>
    <t>翡翠（真月譚　月姫）</t>
  </si>
  <si>
    <t>風見 一姫(グリザイアの果実)</t>
  </si>
  <si>
    <t>アニエス・ブーランジュ（祝福のカンパネラ）</t>
  </si>
  <si>
    <t>山県 愛(school days)</t>
  </si>
  <si>
    <t>犬飼 真琴（桃華月憚）</t>
  </si>
  <si>
    <t>秋山 文緒（月は東に日は西に）</t>
  </si>
  <si>
    <t>阿刀田結子（あまえないでよっ!!）</t>
  </si>
  <si>
    <t>九頭竜 もも子（すもももももも）</t>
  </si>
  <si>
    <t>姫柊 雪菜(ストライク・ザ・ブラッド)</t>
  </si>
  <si>
    <t>加藤麻（らいむいろ戦奇憚）</t>
  </si>
  <si>
    <t>塚本千紗（こみっくパーティー）</t>
  </si>
  <si>
    <t>ルイズ（ゼロの使い魔）</t>
  </si>
  <si>
    <t>藍沢理想奈（まほらば）</t>
  </si>
  <si>
    <t>時野リカ（円盤皇女ワるきゅーレ）</t>
  </si>
  <si>
    <t>弥海砂（DEATH NOTE）</t>
  </si>
  <si>
    <t xml:space="preserve">森 来実(school days) </t>
  </si>
  <si>
    <t>井ノ原 春陽（W～ウィッシュ～）</t>
  </si>
  <si>
    <t>遠坂凛（Fate/stay night・プリズマ☆イリヤ）</t>
  </si>
  <si>
    <t>麻弓＝タイム（SHUFFLE!）</t>
  </si>
  <si>
    <t>渋垣 茉理（月は東に日は西に）</t>
  </si>
  <si>
    <t>小湊 雛子(トリアージX)</t>
  </si>
  <si>
    <t>貴世子(ストレンジ・プラス)</t>
  </si>
  <si>
    <t>アリカ・ユメミヤ（舞-乙HiME）</t>
  </si>
  <si>
    <t>リサ・エオストレ（ワルキューレ　ロマンツェ）</t>
  </si>
  <si>
    <t>七転 ふみつき(HAPPY★LESSON)</t>
  </si>
  <si>
    <t xml:space="preserve">加藤 乙女(school days) </t>
  </si>
  <si>
    <t xml:space="preserve">小渕 みなみ(school days) </t>
  </si>
  <si>
    <t>宮崎のどか（魔法先生ネギま!）</t>
  </si>
  <si>
    <t>水屋 うるち（マケン姫っ！）</t>
  </si>
  <si>
    <t>時崎 狂三（デート・ア・ライブ）</t>
  </si>
  <si>
    <t>琥珀（真月譚　月姫）</t>
  </si>
  <si>
    <t>高坂 穂乃果（ラブライブ！）</t>
  </si>
  <si>
    <t>香田 亜衣（俺たちに翼はない）</t>
  </si>
  <si>
    <t>宇留千絵（ハイスクール!奇面組）</t>
  </si>
  <si>
    <t>広瀬 柚香(月は東に日は西に）</t>
  </si>
  <si>
    <t>浅草橋中子（こいこい７）</t>
  </si>
  <si>
    <t>ナギ（かんなぎ）</t>
  </si>
  <si>
    <t>片瀬志麻（宇宙のステルヴィア）</t>
  </si>
  <si>
    <t>上遠野 梨恵（桃華月憚）</t>
  </si>
  <si>
    <t>工藤 愛子（バカとテストと召喚獣）</t>
  </si>
  <si>
    <t>御坂 美琴（とある魔術の禁書目録）</t>
  </si>
  <si>
    <t>佐藤スバル（こいこい７）</t>
  </si>
  <si>
    <t>クリィミーマミ（魔法の天使クリィミーマミ）</t>
  </si>
  <si>
    <t>おキヌ（ＧＳ美神）</t>
  </si>
  <si>
    <t>ミオ・サスガ（スーパーロボット大戦）</t>
  </si>
  <si>
    <t>曹仁 子孝（一騎当千）</t>
  </si>
  <si>
    <t>西木野 真姫（ラブライブ！）</t>
  </si>
  <si>
    <t>津村斗貴子（武装錬金）</t>
  </si>
  <si>
    <t>二見瑛理子（キミキス）</t>
  </si>
  <si>
    <t>プリムラ（SHUFFLE!）</t>
  </si>
  <si>
    <t>白井甘子（ついでにとんちんかん）（アニメ版）</t>
  </si>
  <si>
    <t>パッフィー・パフリシア（覇王大系リューナイト）</t>
  </si>
  <si>
    <t>鳳 鳴（俺たちに翼はない）</t>
  </si>
  <si>
    <t>鈴木 佳奈（大図書館の羊飼い）</t>
  </si>
  <si>
    <t>朝霧 麻衣（夜明け前より瑠璃色な）</t>
  </si>
  <si>
    <t>フィオナ・蘭・ウィンチェスター(トリアージX)</t>
  </si>
  <si>
    <t>アイシェ=ハディム（れでぃ×ばと!）</t>
  </si>
  <si>
    <t>ミレーヌ・フレア・ジーナス（マクロス７）</t>
  </si>
  <si>
    <t>蟹沢きぬ（つよきすCool×Sweet）</t>
  </si>
  <si>
    <t>四天王 うづき(HAPPY★LESSON)</t>
  </si>
  <si>
    <t>野山野櫁柑（エア・ギア）</t>
  </si>
  <si>
    <t>空木桜（まほらば）</t>
  </si>
  <si>
    <t>檜山ひかる（きまぐれオレンジロード）</t>
  </si>
  <si>
    <t>神岸あかり（ToHeart）</t>
  </si>
  <si>
    <t>泉野明（機動警察パトレイバー）</t>
  </si>
  <si>
    <t>光凪 由衣（夢喰いメリー）</t>
  </si>
  <si>
    <t>結城奈緒（舞-HIME）</t>
  </si>
  <si>
    <t>八舞 耶倶矢(デート・ア・ライブ）</t>
  </si>
  <si>
    <t>御島 明日香（君のいる町）</t>
  </si>
  <si>
    <t>ミネルバ・マーサ（マケン姫っ！）</t>
  </si>
  <si>
    <t>猪名川由宇（こみっくパーティー）</t>
  </si>
  <si>
    <t>桂木 華（聖痕のクェイサー）</t>
  </si>
  <si>
    <t>ツボミ（SHUFFLE!）</t>
  </si>
  <si>
    <t>近衛素奈緒（つよきすCool×Sweet）</t>
  </si>
  <si>
    <t>ミンキーモモ（魔法のプリンセス ミンキーモモ）</t>
  </si>
  <si>
    <t>春日野さくら（ストリートファイターZERO2）</t>
  </si>
  <si>
    <t>堀江 菜桜（夢喰いメリー）</t>
  </si>
  <si>
    <t>夏目温子（万能文化猫娘）</t>
  </si>
  <si>
    <t>モンモランシー（ゼロの使い魔）</t>
  </si>
  <si>
    <t>南 ことり（ラブライブ！）</t>
  </si>
  <si>
    <t>タカヤ・ノリコ（トップをねらえ！）</t>
  </si>
  <si>
    <t>朝比奈涼風（涼風）</t>
  </si>
  <si>
    <t>アニス・ファーム（超音戦士ボーグマン）</t>
  </si>
  <si>
    <t>リン・ミンメイ（超時空要塞マクロス）</t>
  </si>
  <si>
    <t>夏越 美奈（君のいる町）</t>
  </si>
  <si>
    <t>彩京 朋美（れでぃ×ばと!）</t>
  </si>
  <si>
    <t>枝葉 柚希（君のいる町）</t>
  </si>
  <si>
    <t>水無神 操緒（アスラクライン）</t>
  </si>
  <si>
    <t>水野 美野里（桃華月憚）</t>
  </si>
  <si>
    <t>七村秋菜（円盤皇女ワるきゅーレ）</t>
  </si>
  <si>
    <t>御影すばる（こみっくパーティー）</t>
  </si>
  <si>
    <t>日向夏美（ケロロ軍曹）</t>
  </si>
  <si>
    <t>一文字 むつき(HAPPY★LESSON）</t>
  </si>
  <si>
    <t>ヤン・ミン（マケン姫っ！）</t>
  </si>
  <si>
    <t>織部 まふゆ(聖痕のクェイサー）</t>
  </si>
  <si>
    <t>飯田橋和子（こいこい７）</t>
  </si>
  <si>
    <t>雲雀（閃乱カグラ）</t>
  </si>
  <si>
    <t>コンスタンス（アニメ三銃士）</t>
  </si>
  <si>
    <t>剣 光姫(トリアージX)</t>
  </si>
  <si>
    <t>于吉(一騎当千)</t>
  </si>
  <si>
    <t>山田イスズ（こいこい７）</t>
  </si>
  <si>
    <t>エクレール（キディグレイド）</t>
  </si>
  <si>
    <t>松嶋 みちる(グリザイアの果実)</t>
  </si>
  <si>
    <t>真田三月（デュアル！ぱられルンルン物語）</t>
  </si>
  <si>
    <t>サキ （セキレイ）</t>
  </si>
  <si>
    <t>桜井萌果（涼風）</t>
  </si>
  <si>
    <t>春日あかね（きまぐれオレンジロード）</t>
  </si>
  <si>
    <t>天ヶ崎 美琴(月は東に日は西に)</t>
  </si>
  <si>
    <t>アリサ・グレンノース（宇宙のステルヴィア）</t>
  </si>
  <si>
    <t>リシアンサス（SHUFFLE!）</t>
  </si>
  <si>
    <t>魎呼（天地無用!）</t>
  </si>
  <si>
    <t>橘 勇魚（夢喰いメリー）</t>
  </si>
  <si>
    <t>御園千莉（大図書館の羊飼い）</t>
  </si>
  <si>
    <t xml:space="preserve">黒田 光(school days) </t>
  </si>
  <si>
    <t xml:space="preserve">小泉 夏美(school days) </t>
  </si>
  <si>
    <t>麻生優子（夢幻戦士ヴァリス）</t>
  </si>
  <si>
    <t>小泉 花陽（ラブライブ！）</t>
  </si>
  <si>
    <t>岸田 智（W～ウィッシュ～）</t>
  </si>
  <si>
    <t>本庄美風（ストラトス・フォー）</t>
  </si>
  <si>
    <t>河川 唯（ハイスクール!奇面組）</t>
  </si>
  <si>
    <t>芳賀玲子（こみっくパーティー）</t>
  </si>
  <si>
    <t>碧川涼（NOёL ～La neige～）</t>
  </si>
  <si>
    <t>多岐川 葵（大図書館の羊飼い）</t>
  </si>
  <si>
    <t>玖我なつき（舞-HIME）</t>
  </si>
  <si>
    <t>部長（まほらば）</t>
  </si>
  <si>
    <t>為我井さくら（あまえないでよっ!!）</t>
  </si>
  <si>
    <t>浅倉南（タッチ）</t>
  </si>
  <si>
    <t>藤堂 五月（桃華月憚）</t>
  </si>
  <si>
    <t>山科 京（俺たちに翼はない）</t>
  </si>
  <si>
    <t>小嶺 幸(グリザイアの果実)</t>
  </si>
  <si>
    <t>獅子堂妹子（宇宙をかける少女）</t>
  </si>
  <si>
    <t>陣内菜々美（神秘の世界エルハザード）</t>
  </si>
  <si>
    <t>真宮寺さくら（サクラ大戦）</t>
  </si>
  <si>
    <t>高貴 楓蘭（マケン姫っ！）</t>
  </si>
  <si>
    <t>カレハ（SHUFFLE!）</t>
  </si>
  <si>
    <t>大庭詠美（こみっくパーティー）</t>
  </si>
  <si>
    <t>清水代歩（NOёL ）</t>
  </si>
  <si>
    <t>ララ（魔法のステージ ファンシーララ）</t>
  </si>
  <si>
    <t>アーシア・アルジェント（ハイスクールD×D）</t>
  </si>
  <si>
    <t>鈴鹿アキヲ（こいこい７）</t>
  </si>
  <si>
    <t>千堂 瑛里華（FORTUNE ARTERIAL 赤い約束）</t>
  </si>
  <si>
    <t>ラン(輪廻のラグランジェ）</t>
  </si>
  <si>
    <t>テレサ＝ベリア（聖痕のクェイサー）</t>
  </si>
  <si>
    <t>アレンビー・ビアズリー（機動武闘伝Gガンダム）</t>
  </si>
  <si>
    <t>鯨井 棚子(まじもじるるも)</t>
  </si>
  <si>
    <t>シエスタ（ゼロの使い魔）</t>
  </si>
  <si>
    <t>アマノ・カズミ（トップをねらえ！）</t>
  </si>
  <si>
    <t>芙蓉 楓（SHUFFLE!）</t>
  </si>
  <si>
    <t>小牧愛佳（ToHeart2）</t>
  </si>
  <si>
    <t>高井さやか（Piaキャロットへようこそ!!3）</t>
  </si>
  <si>
    <t>霧賀魔子（さすがの猿飛）</t>
  </si>
  <si>
    <t>水道橋洋子（こいこい７）</t>
  </si>
  <si>
    <t>銀雅（まほらば）</t>
  </si>
  <si>
    <t>ニナ・リンドベルイ（祝福のカンパネラ）</t>
  </si>
  <si>
    <t>川壁 桃花（桃華月憚）</t>
  </si>
  <si>
    <t xml:space="preserve">ハマーン・カーン（機動戦士Ζガンダム） </t>
  </si>
  <si>
    <t>雨渡 穣華（マケン姫っ！）</t>
  </si>
  <si>
    <t>藍羽 浅葱（ストライク・ザ・ブラッド）</t>
  </si>
  <si>
    <t>鮎川まどか（きまぐれオレンジロード）</t>
  </si>
  <si>
    <t>星乃結美（キミキス）</t>
  </si>
  <si>
    <t>神楽坂明日菜（魔法先生ネギま!）</t>
  </si>
  <si>
    <t>ベルダンディー（ああっ女神さまっ）</t>
  </si>
  <si>
    <t>サルサ・トルティア（祝福のカンパネラ）</t>
  </si>
  <si>
    <t>飛鳥ヤヨイ（こいこい７）</t>
  </si>
  <si>
    <t>御景妖(妖しのセレス)</t>
  </si>
  <si>
    <t>古葉 遥奈（君のいる町）</t>
  </si>
  <si>
    <t>早瀬未沙（超時空要塞マクロス）</t>
  </si>
  <si>
    <t>南 リカ（学園黙示録）</t>
  </si>
  <si>
    <t>ヘディエ（れでぃ×ばと!）</t>
  </si>
  <si>
    <t>天海春香（アイドルマスターXENOGLOSSIA）</t>
  </si>
  <si>
    <t>真田木綿（らいむいろ戦奇譚）</t>
  </si>
  <si>
    <t>日野 英里子（俺たちに翼はない）</t>
  </si>
  <si>
    <t>鉄乙女（つよきすCool×Sweet）</t>
  </si>
  <si>
    <t>藤崎詩織（ときめきメモリアル）</t>
  </si>
  <si>
    <t>成瀬川なる（ラブひな）</t>
  </si>
  <si>
    <t>中富七香（魔法使いＴａｉ！）</t>
  </si>
  <si>
    <t>東和野ミヤ（こいこい７）</t>
  </si>
  <si>
    <t>レオナ（DRAGON QUEST -ダイの大冒険-）</t>
  </si>
  <si>
    <t xml:space="preserve">西園寺 世界(school days) </t>
  </si>
  <si>
    <t>ショウ子（スーパーリアル麻雀P2）</t>
  </si>
  <si>
    <t>南原ちずる（超電磁ロボ コン・バトラーV）</t>
  </si>
  <si>
    <t>チェルシー・アーコット（祝福のカンパネラ）</t>
  </si>
  <si>
    <t>亜麻根瑞穂（まほらば）</t>
  </si>
  <si>
    <t>青山素子（ラブひな）</t>
  </si>
  <si>
    <t>中村彩雲（ストラトス・フォー）</t>
  </si>
  <si>
    <t>アンリエッタ（ゼロの使い魔）</t>
  </si>
  <si>
    <t>ロゼット・クリストファ（クロノクルセイド）</t>
  </si>
  <si>
    <t>夜刀神 十香(デート・ア・ライブ)</t>
  </si>
  <si>
    <t>井上涼子（ルームメイト～井上涼子～）</t>
  </si>
  <si>
    <t>京乃まどか(輪廻のラグランジェ）</t>
  </si>
  <si>
    <t>野山野林檎（エア・ギア）</t>
  </si>
  <si>
    <t>渡来 明日香（俺たちに翼はない）</t>
  </si>
  <si>
    <t>霧夜エリカ（つよきすCool×Sweet）</t>
  </si>
  <si>
    <t>五箇条 さつき(HAPPY★LESSON)</t>
  </si>
  <si>
    <t>悠木 陽菜（FORTUNE ARTERIAL 赤い約束）</t>
  </si>
  <si>
    <t>六道冥子（ＧＳ美神）</t>
  </si>
  <si>
    <t>フィーナ・ファム・アーシュライト（夜明け前より瑠璃色な）</t>
  </si>
  <si>
    <t>楽進 文謙(一騎当千)</t>
  </si>
  <si>
    <t>遠山 翠（夜明け色より瑠璃色な）</t>
  </si>
  <si>
    <t>希咲 美桜（ワルキューレ　ロマンツェ）</t>
  </si>
  <si>
    <t>葵杏奈（神魂合体ゴーダンナー!!）</t>
  </si>
  <si>
    <t>千草旭（まほらば）</t>
  </si>
  <si>
    <t>菅生あすか（新世紀GPXサイバーフォーミュラ）</t>
  </si>
  <si>
    <t>鳳 水蘭（れでぃ×ばと!）</t>
  </si>
  <si>
    <t>米田 優（俺たちに翼はない）</t>
  </si>
  <si>
    <t>柳生（閃乱カグラ）</t>
  </si>
  <si>
    <t>キディ・フェニル（サイレントメビウス）</t>
  </si>
  <si>
    <t>羽瀬川朱美（Piaキャロットへようこそ!!3）</t>
  </si>
  <si>
    <t>藤枝 保奈美(月は東に日は西に)</t>
  </si>
  <si>
    <t>武藤まひろ（武装錬金）</t>
  </si>
  <si>
    <t>ブルマ（ドラゴンボール）</t>
  </si>
  <si>
    <t>テュッティ・ノールバック（スーパーロボット大戦）</t>
  </si>
  <si>
    <t>桜小路桜（CODE:BREAKER）</t>
  </si>
  <si>
    <t>呂蒙子明（一騎当千）</t>
  </si>
  <si>
    <t>ミスマル・ユリカ（機動戦艦ナデシコ）</t>
  </si>
  <si>
    <t>フェイ・ヴァレンタイン（カウボーイビバップ）</t>
  </si>
  <si>
    <t>十波由真（ToHeart2）</t>
  </si>
  <si>
    <t>藤乃静留（舞-HIME）</t>
  </si>
  <si>
    <t>喜友名霧子（健全ロボ　ダイミダラー）</t>
  </si>
  <si>
    <t>日影（閃乱カグラ）</t>
  </si>
  <si>
    <t>櫛八 イナホ（マケン姫っ！）</t>
  </si>
  <si>
    <t>林田 美咲(俺たちに翼はない）</t>
  </si>
  <si>
    <t>榊 由美子（グリザイアの果実）</t>
  </si>
  <si>
    <t>白川 明日菜（桃華月憚）</t>
  </si>
  <si>
    <t>上野一希（あまえないでよっ!!）</t>
  </si>
  <si>
    <t>一条瑛花（スカイガールズ）</t>
  </si>
  <si>
    <t>桜庭玉藻(大図書館の羊飼い）</t>
  </si>
  <si>
    <t>リトス・トルティア（祝福のカンパネラ）</t>
  </si>
  <si>
    <t>鷺澤美咲（Ｄ.Ｃ. ～ダ・カーポ～）</t>
  </si>
  <si>
    <t>間桐桜（Fate/stay night）</t>
  </si>
  <si>
    <t>シエル（真月譚　月姫）</t>
  </si>
  <si>
    <t>ミハル・セナ・カナカ（GIRLSブラボー）</t>
  </si>
  <si>
    <t>天使恵（天使な小生意気）</t>
  </si>
  <si>
    <t>三世院 やよい(HAPPY★LESSON)</t>
  </si>
  <si>
    <t>雪広あやか（魔法先生ネギま!）</t>
  </si>
  <si>
    <t>エルスティン・ホー（舞-乙HiME）</t>
  </si>
  <si>
    <t>ドクロちゃん（撲殺天使ドクロちゃん）</t>
  </si>
  <si>
    <t>若人蘭（ハイスクール！奇面組）</t>
  </si>
  <si>
    <t>梧納涼（妖しのセレス）</t>
  </si>
  <si>
    <t>アラミス（アニメ三銃士）</t>
  </si>
  <si>
    <t>ユリア（北斗の拳）</t>
  </si>
  <si>
    <t>天谷 栞（君のいる町）</t>
  </si>
  <si>
    <t>土井静羽（ストラトス・フォー）</t>
  </si>
  <si>
    <t>白崎つぐみ（大図書館の羊飼い）</t>
  </si>
  <si>
    <t>張飛 益徳(一騎当千)</t>
  </si>
  <si>
    <t>賈く 文和(一騎当千)</t>
  </si>
  <si>
    <t>シズル・ヴィオーラ（舞-乙HiME）</t>
  </si>
  <si>
    <t>中慈馬 早苗（すもももももも）</t>
  </si>
  <si>
    <t>槇村香（シティーハンター）</t>
  </si>
  <si>
    <t>護国寺 鞠絵（桃華月憚）</t>
  </si>
  <si>
    <t>牧村南（こみっくパーティー）</t>
  </si>
  <si>
    <t>穂積 さやか（夜明け前より瑠璃色な）</t>
  </si>
  <si>
    <t>アップル（赤い光弾ジリオン）</t>
  </si>
  <si>
    <t>橘 千鶴(グリザイアの果実)</t>
  </si>
  <si>
    <t>三浦あずさ（アイドルマスターXENOGLOSSIA）</t>
  </si>
  <si>
    <t>魯粛 子敬(一騎当千)</t>
  </si>
  <si>
    <t>風祭サクヤ（こいこい７）</t>
  </si>
  <si>
    <t>キャミィ・ホワイト（ストリートファイター2）</t>
  </si>
  <si>
    <t>ワルキューレ（円盤皇女ワるきゅーレ）</t>
  </si>
  <si>
    <t>芹沢 水結（大図書館の羊飼い）</t>
  </si>
  <si>
    <t>ノエル・マーレス・アスコット（ワルキューレ　ロマンツェ）</t>
  </si>
  <si>
    <t>杉浦碧（舞-HIME）</t>
  </si>
  <si>
    <t>神宮寺 くえす(おまもりひまり）</t>
  </si>
  <si>
    <t>レナ・セイヤーズ（舞-乙HiME ０～S.ifr～）</t>
  </si>
  <si>
    <t>九龍 ながつき(HAPPY★LESSON)</t>
  </si>
  <si>
    <t>藤原愛実（HIGE SCORE）</t>
  </si>
  <si>
    <t>レイン・ミカムラ（機動武闘伝Gガンダム）</t>
  </si>
  <si>
    <t>周鈴々（快傑蒸気探偵団）</t>
  </si>
  <si>
    <t>時雨 亜沙（SHUFFLE!）</t>
  </si>
  <si>
    <t>志那都 アズキ（マケン姫っ！）</t>
  </si>
  <si>
    <t>ジェシー・ガートランド（バトルアスリーテス大運動会）</t>
  </si>
  <si>
    <t>有田しおん（鉄腕バーディーDECODE）</t>
  </si>
  <si>
    <t>天野ルウ（マイアミ☆ガンズ）</t>
  </si>
  <si>
    <t>リューネ・ゾルダーク（スーパーロボット大戦）</t>
  </si>
  <si>
    <t>渋垣 英理（月は東に日は西に）</t>
  </si>
  <si>
    <t>紺野みつね（ラブひな）</t>
  </si>
  <si>
    <t>ミディア・デミトラ（マケン姫っ！）</t>
  </si>
  <si>
    <t>神咲 七海（君のいる町）</t>
  </si>
  <si>
    <t>司馬懿 仲達(一騎当千)</t>
  </si>
  <si>
    <t>屁糞蔓の君（こいこい７）</t>
  </si>
  <si>
    <t>ほう統 士元（一騎当千）</t>
  </si>
  <si>
    <t>宇佐美 玲（月は東に日は西に）</t>
  </si>
  <si>
    <t>望月 真帆（大図書館の羊飼い）</t>
  </si>
  <si>
    <t>ゼノヴィア（ハイスクールD×D）</t>
  </si>
  <si>
    <t>久寿川ささら（ToHeart2）</t>
  </si>
  <si>
    <t>ハイドラ(円盤皇女ワるきゅーレ)</t>
  </si>
  <si>
    <t>黄有麗（まほらば）</t>
  </si>
  <si>
    <t>馬謖 幼常(一騎当千)</t>
  </si>
  <si>
    <t>木場 美琴(トリアージX)</t>
  </si>
  <si>
    <t>焔（閃乱カグラ）</t>
  </si>
  <si>
    <t>椰子なごみ（つよきすCool×Sweet）</t>
  </si>
  <si>
    <t>鴇羽舞衣（舞-HIME）</t>
  </si>
  <si>
    <t>ガウ・ハ・レッシィ（重戦機エルガイム）</t>
  </si>
  <si>
    <t>来栖川芹香（ToHeart）</t>
  </si>
  <si>
    <t>不知火舞（餓狼伝説他）</t>
  </si>
  <si>
    <t>梨田 織葉（トリアージX）</t>
  </si>
  <si>
    <t>藤村静流（神魂合体ゴーダンナー!!）</t>
  </si>
  <si>
    <t>馬超 孟起(一騎当千)</t>
  </si>
  <si>
    <t>清音（天地無用）</t>
  </si>
  <si>
    <t>生稲雛美（あまえないでよっ!!）</t>
  </si>
  <si>
    <t>絢瀬 絵里（ラブライブ！）</t>
  </si>
  <si>
    <t>藤沢やよい（宇宙のステルヴィア）</t>
  </si>
  <si>
    <t>セルニア=伊織=フレイムハート（れでぃ×ばと!）</t>
  </si>
  <si>
    <t>レディ（コブラ）</t>
  </si>
  <si>
    <t>玉泉 日和子（俺たちに翼はない）</t>
  </si>
  <si>
    <t>虎金井 天々（すもももももも）</t>
  </si>
  <si>
    <t>早坂　桜花（武装錬金）</t>
  </si>
  <si>
    <t>桜小路妖（マイアミ☆ガンズ）</t>
  </si>
  <si>
    <t>ネリネ（SHUFFLE!）</t>
  </si>
  <si>
    <t>鷹見沢 菜月(夜明け前より瑠璃色な）</t>
  </si>
  <si>
    <t>ルーシィ・ハートフィリア（FAIRY TAIL）</t>
  </si>
  <si>
    <t>佐藤良美（つよきすCool×Sweet）</t>
  </si>
  <si>
    <t>野上冴子（シティーハンター）</t>
  </si>
  <si>
    <t>マァム（DRAGON QUEST -ダイの大冒険-）</t>
  </si>
  <si>
    <t>神凪いつき（宇宙をかける少女）</t>
  </si>
  <si>
    <t>羽柴美紀（涼風）</t>
  </si>
  <si>
    <t>七瀬美雪（金田一少年の事件簿）</t>
  </si>
  <si>
    <t>御堂 寧々（桃華月憚）</t>
  </si>
  <si>
    <t>春麗（ストリートファイター2）</t>
  </si>
  <si>
    <t>長谷部彩（こみっくパーティー）</t>
  </si>
  <si>
    <t>辻堂 美由梨（聖痕のクェイサー）</t>
  </si>
  <si>
    <t>保科智子（ToHeart）</t>
  </si>
  <si>
    <t>アヤ・コバヤシ（スーパーロボット大戦）</t>
  </si>
  <si>
    <t>紅瀬 桐葉（FORTUNE ARTERIAL 赤い約束）</t>
  </si>
  <si>
    <t>香貫花クランシー（機動警察パトレイバー）</t>
  </si>
  <si>
    <t>小太刀 凪（大図書館の羊飼い）</t>
  </si>
  <si>
    <t>河野はるみ（ToHeart2）</t>
  </si>
  <si>
    <t>ライダー（Fate/stay night）</t>
  </si>
  <si>
    <t>野井原緋鞠（おまもりひまり）</t>
  </si>
  <si>
    <t>来栖川綾香（ToHeart）</t>
  </si>
  <si>
    <t>珠洲城遥（舞-HIME）</t>
  </si>
  <si>
    <t>萩原雪歩（アイドルマスターXENOGLOSSIA）</t>
  </si>
  <si>
    <t>アルクェイド・ブリュンスタッド（真月譚　月姫）</t>
  </si>
  <si>
    <t>ユリ（ダーティーペア）</t>
  </si>
  <si>
    <t>春日 春恵（俺たちに翼はない）</t>
  </si>
  <si>
    <t>六条 章子（桃華月憚）</t>
  </si>
  <si>
    <t>仁科 恭子（月は東に日は西に）</t>
  </si>
  <si>
    <t>趙雲 子龍(一騎当千）</t>
  </si>
  <si>
    <t>貂蝉(一騎当千)</t>
  </si>
  <si>
    <t>向坂環（ToHeart2）</t>
  </si>
  <si>
    <t>シェリス・アジャーニ（スクライド）</t>
  </si>
  <si>
    <t>小島桐絵（GIRLSブラボー）</t>
  </si>
  <si>
    <t>水澤摩央（キミキス）</t>
  </si>
  <si>
    <t>ステファニー・ドーラ(ノーゲーム・ノーライフ)</t>
  </si>
  <si>
    <t>ララ･サタリン・デビルーク(To LOVEる)</t>
  </si>
  <si>
    <t>ファイナ・S・篠崎（無限のリヴァイアス）</t>
  </si>
  <si>
    <t>如月千早（アイドルマスターXENOGLOSSIA）</t>
  </si>
  <si>
    <t>カリーナ・ベルリッティ（祝福のカンパネラ）</t>
  </si>
  <si>
    <t>真田さん（円盤皇女ワるきゅーレ）</t>
  </si>
  <si>
    <t>かすみ（デッドオアアライブ）</t>
  </si>
  <si>
    <t>あると（ココロ図書館）</t>
  </si>
  <si>
    <t>八舞 夕弦(デート・ア・ライブ）</t>
  </si>
  <si>
    <t>花皇ヲリエ（こいこい７）</t>
  </si>
  <si>
    <t>東條 希（ラブライブ！）</t>
  </si>
  <si>
    <t>霧島 咲(夢喰いメリー）</t>
  </si>
  <si>
    <t>海部 敦子（桃華月憚）</t>
  </si>
  <si>
    <t>ウルド（ああっ女神さまっ）</t>
  </si>
  <si>
    <t>エナ（魔方陣グルグル）</t>
  </si>
  <si>
    <t>夏侯淵 妙才（一騎当千）</t>
  </si>
  <si>
    <t>大江山祈（つよきすCool×Sweet）</t>
  </si>
  <si>
    <t>ヒミコ（BTOOOM!）</t>
  </si>
  <si>
    <t>月読ミヤビ（こいこい７）</t>
  </si>
  <si>
    <t>深閑（れでぃ×ばと!）</t>
  </si>
  <si>
    <t>小笠原エミ（ＧＳ美神）</t>
  </si>
  <si>
    <t>飛鳥（閃乱カグラ）</t>
  </si>
  <si>
    <t>サラ・ブライアント（バーチャファイター）</t>
  </si>
  <si>
    <t>ライネ（円盤皇女ワるきゅーレ）</t>
  </si>
  <si>
    <t>セラフィム(これはゾンビですか？）</t>
  </si>
  <si>
    <t>四季鏡 早苗（れでぃ×ばと!）</t>
  </si>
  <si>
    <t>望月 紀奈子（俺たちに翼はない）</t>
  </si>
  <si>
    <t>木ノ下貴子（Piaキャロットへようこそ!!3）</t>
  </si>
  <si>
    <t>紅薔薇 撫子（SHUFFLE!）</t>
  </si>
  <si>
    <t>高瀬瑞希（こみっくパーティー）</t>
  </si>
  <si>
    <t>棗亜夜（天上天下）</t>
  </si>
  <si>
    <t>リナ・ゴルトシュミット・タチバナ（Rio RainbowGate!）</t>
  </si>
  <si>
    <t>Rio Rollins-Tachibana（スーパーブラックジャック）</t>
  </si>
  <si>
    <t>周防 天音(グリザイアの果実)</t>
  </si>
  <si>
    <t>呂布 奉先(一騎当千)</t>
  </si>
  <si>
    <t>北条 美鈴（桃華月憚）</t>
  </si>
  <si>
    <t>リズリット・L・チェルシー(おまもりひまり）</t>
  </si>
  <si>
    <t>神山咲夜(candy boy)</t>
  </si>
  <si>
    <t>山辺 燈(聖痕のクェイサー）</t>
  </si>
  <si>
    <t>ケイ（ダーティーペア）</t>
  </si>
  <si>
    <t>野山野梨花（エア・ギア）</t>
  </si>
  <si>
    <t>日向秋（ケロロ軍曹）</t>
  </si>
  <si>
    <t>ティファ・ロックハート（ファイナルファンタジー7）</t>
  </si>
  <si>
    <t>シムカ（エア・ギア）</t>
  </si>
  <si>
    <t>黒田綸子（らいむいろ戦奇憚）</t>
  </si>
  <si>
    <t>四季鏡 沙織（れでぃ×ばと!）</t>
  </si>
  <si>
    <t>美神令子（ＧＳ美神）</t>
  </si>
  <si>
    <t>日下部 麻子(グリザイアの迷宮)</t>
  </si>
  <si>
    <t>天池 志津子（FORTUNE ARTERIAL 赤い約束）</t>
  </si>
  <si>
    <t>本多更紗（らいむいろ戦奇憚）</t>
  </si>
  <si>
    <t>ムギナミ(輪廻のラグランジェ）</t>
  </si>
  <si>
    <t>斑鳩（閃乱カグラ）</t>
  </si>
  <si>
    <t>柩 小夜(トリアージX)</t>
  </si>
  <si>
    <t>孫策伯符（一騎当千）</t>
  </si>
  <si>
    <t>スィーリア・クマーニ・エイントリー（ワルキューレ　ロマンツェ）</t>
  </si>
  <si>
    <t>シリア 大塚（マケン姫っ！）</t>
  </si>
  <si>
    <t>誘宵 美九(デート・ア・ライブ）</t>
  </si>
  <si>
    <t>キュルケ（ゼロの使い魔）</t>
  </si>
  <si>
    <t>御堂 香陽（桃花月憚）</t>
  </si>
  <si>
    <t>和智 紀香（桃花月憚）</t>
  </si>
  <si>
    <t>関羽雲長（一騎当千）</t>
  </si>
  <si>
    <t>孟優(一騎当千)</t>
  </si>
  <si>
    <t>麻衣マチコ(まいっちんぐマチコ先生)</t>
  </si>
  <si>
    <t>ユング・フロイト（トップをねらえ！）</t>
  </si>
  <si>
    <t>村雨 令音(デート・ア・ライブ）</t>
  </si>
  <si>
    <t>孟獲(一騎当千)</t>
  </si>
  <si>
    <t>双葉 理子（桃花月憚）</t>
  </si>
  <si>
    <t>呉栄(一騎当千)</t>
  </si>
  <si>
    <t>美羽（ストレンジ・プラス）</t>
  </si>
  <si>
    <t>詠（閃乱カグラ）</t>
  </si>
  <si>
    <t>葛城（閃乱カグラ）</t>
  </si>
  <si>
    <t>ユイリィ・バハナ（無限のリヴァイアス）</t>
  </si>
  <si>
    <t>コーティカルテ・アパ・ラグランジェス（大人時）（神曲奏界ポリフォニカ）</t>
  </si>
  <si>
    <t>秋本・カトリーヌ・麗子（こちら葛飾区亀有公園前派出所）</t>
  </si>
  <si>
    <t>劉備 玄徳(一騎当千)</t>
  </si>
  <si>
    <t>福島絹（らいむいろ戦奇憚）</t>
  </si>
  <si>
    <t>結（セキレイ）</t>
  </si>
  <si>
    <t>守東 由美子（桃花月憚）</t>
  </si>
  <si>
    <t>春寺 由梨亜(グリザイアの果実)</t>
  </si>
  <si>
    <t>天谷 春恋(マケン姫っ！）</t>
  </si>
  <si>
    <t>桃木野 由宇(トリアージX)</t>
  </si>
  <si>
    <t>甘露寺 七海(school days)</t>
  </si>
  <si>
    <t>天羽雅音（ウィッチブレイド）</t>
  </si>
  <si>
    <t>ナミ（ワンピース）</t>
  </si>
  <si>
    <t>叶美香（叶姉妹）</t>
  </si>
  <si>
    <t>藜 チャチャ（マケン姫っ！）</t>
  </si>
  <si>
    <t>許ちょ 仲康(一騎当千)</t>
  </si>
  <si>
    <t>リアス・グレモリー(ハイスクールD×D)</t>
  </si>
  <si>
    <t>春花（閃乱カグラ）</t>
  </si>
  <si>
    <t>武蔵坊 弁慶(一騎当千)</t>
  </si>
  <si>
    <t>ニコ・ロビン（ワンピース）</t>
  </si>
  <si>
    <t>保科 美友（君のいる町）</t>
  </si>
  <si>
    <t>大道寺（閃乱カグラ）</t>
  </si>
  <si>
    <t>マリア（ＧＳ美神）</t>
  </si>
  <si>
    <t>六条 実（マケン姫っ！）</t>
  </si>
  <si>
    <t>天川春佳(あまえないでよっ!!）</t>
  </si>
  <si>
    <t>桂 言葉(school days)</t>
  </si>
  <si>
    <t>姫島 朱乃(ハイスクールD×D)</t>
  </si>
  <si>
    <t>二条 秋（マケン姫っ！）</t>
  </si>
  <si>
    <t>タチバナ（まほらば）</t>
  </si>
  <si>
    <t>天道琉朱菜（グレネーダー）</t>
  </si>
  <si>
    <t>鈴江 このみ（トリアージX)</t>
  </si>
  <si>
    <t>狭霧 友子（トリアージX)</t>
  </si>
  <si>
    <t>ボア・ハンコック（ONE PIECE）</t>
  </si>
  <si>
    <t>奈々(ストレンジ・プラス）</t>
  </si>
  <si>
    <t>読子リードマン（R.O.D）（漫画版）</t>
  </si>
  <si>
    <t>エリュシア・デ・ルート・イーマ（神のみぞ知るセカイ）</t>
  </si>
  <si>
    <t>桐島カンナ（サクラ大戦）</t>
  </si>
  <si>
    <t>サラ（あそびにいくヨ！）</t>
  </si>
  <si>
    <t>ジョディ爆竜（こちら葛飾区亀有公園前派出所）</t>
  </si>
  <si>
    <t>マリア・タチバナ（サクラ大戦）</t>
  </si>
  <si>
    <t>槇島 沙織（俺の妹がこんなに可愛いわけがない）</t>
  </si>
  <si>
    <t>鈴彦姫（貧乏神が！）</t>
  </si>
  <si>
    <t>鴉羽（からすば）（セキレイ）</t>
  </si>
  <si>
    <t>クローディア・ラサール（超時空要塞マクロス)</t>
  </si>
  <si>
    <t>御門 涼子（To LOVEる）</t>
  </si>
  <si>
    <t>響（ひびき）（セキレイ)</t>
  </si>
  <si>
    <t>ケイ（ダーティペア）</t>
  </si>
  <si>
    <t>サテライザー（フリージング)</t>
  </si>
  <si>
    <t>摩耶（あそびにいくヨ！）</t>
  </si>
  <si>
    <t>光（ひかり）（セキレイ）</t>
  </si>
  <si>
    <t>春日 檜（神のみぞ知るセカイ）</t>
  </si>
  <si>
    <t>鞠川 静香（学園黙示録）</t>
  </si>
  <si>
    <t>櫻井奏（candy boy)</t>
  </si>
  <si>
    <t>丹生谷 森夏（中二病でも恋がしたい！）</t>
  </si>
  <si>
    <t>宮前 かなこ（まりあ†ほりっく）</t>
  </si>
  <si>
    <t>毒島 冴子（学園黙示録）</t>
  </si>
  <si>
    <t>マキ・イズミ（機動戦艦ナデシコ）</t>
  </si>
  <si>
    <t>ユリ（ダーティペア）</t>
  </si>
  <si>
    <t>櫻井雪乃(candy boy)</t>
  </si>
  <si>
    <t>春日 楠（神のみぞ知るセカイ）</t>
  </si>
  <si>
    <t>来ヶ谷 唯湖（リトルバスターズ！）</t>
  </si>
  <si>
    <t>籾岡 里紗(To LOVEる）</t>
  </si>
  <si>
    <t>秋月 涼（THE IDOLM@STER）</t>
  </si>
  <si>
    <t>イングリッド（フリージング）</t>
  </si>
  <si>
    <t>イネス・フレサンジュ（機動戦艦ナデシコ）</t>
  </si>
  <si>
    <t>九条 凛（To LOVEる）</t>
  </si>
  <si>
    <t>桐生 萌郁（STEINS;GATE）</t>
  </si>
  <si>
    <t>龍胆 嵐丸(貧乏神が！）</t>
  </si>
  <si>
    <t>五月七日 くみん（中二病でも恋がしたい！）</t>
  </si>
  <si>
    <t>レビア・マーベリック（サイレントメビウス）</t>
  </si>
  <si>
    <t>金色姫（貧乏神が！）</t>
  </si>
  <si>
    <t>マリリン・モンロー（女優）</t>
  </si>
  <si>
    <t>焔（セキレイ）</t>
  </si>
  <si>
    <t>獅子堂高嶺（宇宙をかける少女）</t>
  </si>
  <si>
    <t>クレイオ・アクアノート（タクティカルロア）</t>
  </si>
  <si>
    <t>風花（セキレイ）</t>
  </si>
  <si>
    <t>小日向 ゆず（D.C.Ⅲ～ダ・カーポⅢ～）</t>
  </si>
  <si>
    <t>鳴子 叶絵（迷い猫オーバーラン！）</t>
  </si>
  <si>
    <t>香津美・リキュール（サイレントメビウス）</t>
  </si>
  <si>
    <t>クミコ・J・カーソン（タクティカルロア）</t>
  </si>
  <si>
    <t>恵美 アイナ（タクティカルロア）</t>
  </si>
  <si>
    <t>アイリスフィール・フォン・アインツベルン(Fate/Zero プリズマ☆イリヤ)</t>
  </si>
  <si>
    <t>芳乃 シャルル（D.C.Ⅲ～ダ・カーポⅢ～）</t>
  </si>
  <si>
    <t>紅 かすみ（セラフィムコール）</t>
  </si>
  <si>
    <t>高橋絵里子（女子高生）</t>
  </si>
  <si>
    <t>ソラウ・ヌァザレ・ソフィアリ(Fate/Zero)</t>
  </si>
  <si>
    <t>小野原麻美（おくさまは女子高生）</t>
  </si>
  <si>
    <t>高城 沙耶（学園黙示録）</t>
  </si>
  <si>
    <t>柊木 綾子（ワルキューレロマンツェ）</t>
  </si>
  <si>
    <t>ＨＥＶＮ（Ｇｅｔ Ｂａｃｋｅｒｓ－奪還屋－）</t>
  </si>
  <si>
    <t>たんぽぽ（貧乏神が！）</t>
  </si>
  <si>
    <t>大和田 円（ゴクジョッ）</t>
  </si>
  <si>
    <t>阿万音 鈴羽（STEINS;GATE）</t>
  </si>
  <si>
    <t>藤井かすみ（サクラ大戦）</t>
  </si>
  <si>
    <t>エリナ・キンジョウ・ウォン（機動戦艦ナデシコ）</t>
  </si>
  <si>
    <t>古手川 唯(To LOVEる -とらぶる-)</t>
  </si>
  <si>
    <t>獅子堂風音（宇宙をかける少女）</t>
  </si>
  <si>
    <t>島原 看取（タクティカルロア）</t>
  </si>
  <si>
    <t>桃乃恵（まほらば）</t>
  </si>
  <si>
    <t>ベルティーユ・アルチュセール（ワルキューレロマンツェ）</t>
  </si>
  <si>
    <t>--</t>
  </si>
  <si>
    <t>&lt;tr bgcolor="#ffffff"&gt;&lt;td bgcolor="yellow"&gt;日本人女性の平均</t>
  </si>
  <si>
    <t>リッカ・グリーンウッド（D.C.Ⅲ～ダ・カーポⅢ～）</t>
  </si>
  <si>
    <t>遠坂 葵(Fate/Zero)</t>
  </si>
  <si>
    <t>西連寺 春菜(To LOVEる -とらぶる-)</t>
  </si>
  <si>
    <t>門前仲 綺衣（恋と選挙とチョコレート）</t>
  </si>
  <si>
    <t>猿江 愛（恋と選挙とチョコレート）</t>
  </si>
  <si>
    <t>金武城 真奈美（あそびにいくヨ！）</t>
  </si>
  <si>
    <t>香田あかり（女子高生）</t>
  </si>
  <si>
    <t>小阪 ちひろ（神のみぞ知るセカイ）</t>
  </si>
  <si>
    <t>竹馬園 夏帆 （迷い猫オーバーラン！）</t>
  </si>
  <si>
    <t>神崎すみれ（サクラ大戦）</t>
  </si>
  <si>
    <t>高原 歩美（神のみぞ知るセカイ）</t>
  </si>
  <si>
    <t>田村 麻奈実（俺の妹がこんなに可愛いわけがない）</t>
  </si>
  <si>
    <t>天条院 沙姫（To LOVEる）</t>
  </si>
  <si>
    <t>笹原 櫻（タクティカルロア）</t>
  </si>
  <si>
    <t>五位堂 結（神のみぞ知るセカイ）</t>
  </si>
  <si>
    <t>倉澤 六夏（アスラクライン）</t>
  </si>
  <si>
    <t>ジェンス(あそびにいくヨ！）</t>
  </si>
  <si>
    <t>霧島 聖（ＡＩＲ）</t>
  </si>
  <si>
    <t>黒崎 朱浬（アスラクライン）</t>
  </si>
  <si>
    <t>宮本 麗（学園黙示録）</t>
  </si>
  <si>
    <t>千鳥かなめ（フルメタル・パニック！）</t>
  </si>
  <si>
    <t>佐橋 高美（セキレイ）</t>
  </si>
  <si>
    <t>ターニャ・L・コジマ（タクティカルロア）</t>
  </si>
  <si>
    <t>東雲 葉月（恋と選挙とチョコレート）</t>
  </si>
  <si>
    <t>ハルカ・ミナト（機動戦艦ナデシコ）</t>
  </si>
  <si>
    <t>イリーナ・イェラビッチ(暗殺教室)</t>
  </si>
  <si>
    <t>都築 乙女（迷い猫オーバーラン！）</t>
  </si>
  <si>
    <t>峰不二子（ルパン三世)</t>
  </si>
  <si>
    <t>霧崎 恭子（To LOVEる）</t>
  </si>
  <si>
    <t>久宇 舞弥(Fate/Zero)</t>
  </si>
  <si>
    <t>文車妖妃（貧乏神が！）</t>
  </si>
  <si>
    <t>佐藤綾乃（女子高生）</t>
  </si>
  <si>
    <t>キム・キャビロフ（超時空要塞マクロス）</t>
  </si>
  <si>
    <t>灰翅（はいはね）（セキレイ）</t>
  </si>
  <si>
    <t>森園 立夏(D.C.～ダ・カーポ～Ⅲ）</t>
  </si>
  <si>
    <t>三枝 葉留佳（リトルバスターズ！）</t>
  </si>
  <si>
    <t>本郷唯（ふしぎ遊戯)</t>
  </si>
  <si>
    <t>お静（To LOVEる）</t>
  </si>
  <si>
    <t>スバル・リョーコ（機動戦艦ナデシコ）</t>
  </si>
  <si>
    <t>橘高 冬琉（アスラクライン）</t>
  </si>
  <si>
    <t>ルン・エルシ・ジュエリア（To LOVEる）</t>
  </si>
  <si>
    <t>小鳥遊 夕陽（D.C.Ⅲ～ダ・カーポⅢ～）</t>
  </si>
  <si>
    <t>パイ・チェン（バーチャファイター）</t>
  </si>
  <si>
    <t>ビアンキ（家庭教師ヒットマン）</t>
  </si>
  <si>
    <t>シャルル・マロース（D.C.Ⅲ～ダ・カーポⅢ～）</t>
  </si>
  <si>
    <t>上本 スミレ（神のみぞ知るセカイ）</t>
  </si>
  <si>
    <t>長瀬 純(神のみぞ知るセカイ）</t>
  </si>
  <si>
    <t>笠悟 さより（タクティカルロア）</t>
  </si>
  <si>
    <t>美咲 七波（タクティカルロア）</t>
  </si>
  <si>
    <t>丹生 美森（SKET　DANCE)</t>
  </si>
  <si>
    <t>加賀 月（君のいる町）</t>
  </si>
  <si>
    <t xml:space="preserve">川澄 舞(kanon) </t>
  </si>
  <si>
    <t>桂木 麻里（神のみぞ知るセカイ）</t>
  </si>
  <si>
    <t>四条 貴音（THE IDOLM@STER）</t>
  </si>
  <si>
    <t>姫路京子（女子高生）</t>
  </si>
  <si>
    <t>柊 彩乃（セラフィムコール）</t>
  </si>
  <si>
    <t>見月 そはら（そらのおとしもの）</t>
  </si>
  <si>
    <t>闇雲那魅（サイレントメビウス）</t>
  </si>
  <si>
    <t>大空つばめ（ストップ!!ひばりくん！）</t>
  </si>
  <si>
    <t>シャミー・ミリオム（超時空要塞マクロス）</t>
  </si>
  <si>
    <t>夕城 美朱（ふしぎ遊戯）</t>
  </si>
  <si>
    <t>シイナ・ラケルス（タクティカルロア）</t>
  </si>
  <si>
    <t>青海 衣更（恋と選挙とチョコレート）</t>
  </si>
  <si>
    <t>磯村 早瀬（タクティカルロア）</t>
  </si>
  <si>
    <t>工藤卑弥呼（Ｇｅｔ Ｂａｃｋｅｒｓ－奪還屋－）</t>
  </si>
  <si>
    <t>亀垣 麻未子（タクティカルロア）</t>
  </si>
  <si>
    <t>楠 初摘（セラフィムコール）</t>
  </si>
  <si>
    <t>松本 くるみ（セラフィムコール）</t>
  </si>
  <si>
    <t>遠野 美凪（ＡＩＲ）</t>
  </si>
  <si>
    <t>昴白夜（宇宙をかける少女）</t>
  </si>
  <si>
    <t>真尋（SAMURAI DEEPER KYO）</t>
  </si>
  <si>
    <t>フロート（タクティカルロア）</t>
  </si>
  <si>
    <t>一ノ瀬 ことみ（ＣＬＡＮＮＡＤ）</t>
  </si>
  <si>
    <t>神田美幸（CODE:BREAKER）</t>
  </si>
  <si>
    <t>イカロス（そらのおとしもの）</t>
  </si>
  <si>
    <t>神尾 晴子（ＡＩＲ）</t>
  </si>
  <si>
    <t>赤城 瀬菜(俺の妹がこんなに可愛いわけがない）</t>
  </si>
  <si>
    <t>浅倉 清美（君のいる町）</t>
  </si>
  <si>
    <t>三浦 あずさ(THE IDOLM@STER)</t>
  </si>
  <si>
    <t>アストレア（そらのおとしもの）</t>
  </si>
  <si>
    <t>麻里愛（こちら葛飾区亀有公園前派出所）</t>
  </si>
  <si>
    <t>桜 市子(貧乏神が！)</t>
  </si>
  <si>
    <t>辻本夏実（逮捕しちゃうぞ）</t>
  </si>
  <si>
    <t>美琴(D.C.Ⅲ～ダ・カーポⅢ～）</t>
  </si>
  <si>
    <t>李 彩霞（タクティカルロア）</t>
  </si>
  <si>
    <t>小鳥遊 六花（中二病でも恋がしたい！）</t>
  </si>
  <si>
    <t>七里 愛（ゴクジョッ）</t>
  </si>
  <si>
    <t>二木 佳奈多（リトルバスターズ！）</t>
  </si>
  <si>
    <t>鈴木由真（女子高生）</t>
  </si>
  <si>
    <t>リカンツ＝シーベリー（健全ロボ　ダイミダラー）</t>
  </si>
  <si>
    <t>藤崎 綾（To LOVEる）</t>
  </si>
  <si>
    <t>獅子堂秋葉（宇宙をかける少女）</t>
  </si>
  <si>
    <t xml:space="preserve">水瀬 名雪(kanon) </t>
  </si>
  <si>
    <t>陽ノ下 葵/陽ノ本 葵（D.C.Ⅲ～ダ・カーポⅢ～）</t>
  </si>
  <si>
    <t>黒崎沙夜子（まほらば）</t>
  </si>
  <si>
    <t>榊原由里（サクラ大戦）</t>
  </si>
  <si>
    <t>鮎川 天理（神のみぞ知るセカイ）</t>
  </si>
  <si>
    <t>桐島 葵（君のいる町）</t>
  </si>
  <si>
    <t>東雲 皐月（恋と選挙とチョコレート）</t>
  </si>
  <si>
    <t>天城 紫歩（君のいる町）</t>
  </si>
  <si>
    <t>坂上 智代（ＣＬＡＮＮＡＤ）</t>
  </si>
  <si>
    <t>穴山小助（SAMURAI DEEPER KYO）</t>
  </si>
  <si>
    <t>秋津（セキレイ）</t>
  </si>
  <si>
    <t>月海（セキレイ）</t>
  </si>
  <si>
    <t>松（セキレイ）</t>
  </si>
  <si>
    <t>出雲阿国（SAMURAI DEEPER KYO）</t>
  </si>
  <si>
    <t>龍造寺 茜（ワルキューレロマンツェ）</t>
  </si>
  <si>
    <t>彩弧由貴（サイレントメビウス）</t>
  </si>
  <si>
    <t>有明 美絵瑠（恋と選挙とチョコレート）</t>
  </si>
  <si>
    <t>汐浜 陽高（恋と選挙とチョコレート）</t>
  </si>
  <si>
    <t>ハクア・ド・ロット・ヘルミニウム（神のみぞ知るセカイ）</t>
  </si>
  <si>
    <t xml:space="preserve">沢渡 真琴(kanon) </t>
  </si>
  <si>
    <t>藤林 杏（ＣＬＡＮＮＡＤ）</t>
  </si>
  <si>
    <t>五月田根 美香子（そらのおとしもの）</t>
  </si>
  <si>
    <t>天海 春香(THE IDOLM@STER)</t>
  </si>
  <si>
    <t>神尾 観鈴（ＡＩＲ）</t>
  </si>
  <si>
    <t>藤枝あやめ（サクラ大戦）</t>
  </si>
  <si>
    <t>真那香織（おおかみかくし）</t>
  </si>
  <si>
    <t>朔夜（SAMURAI DEEPER KYO）</t>
  </si>
  <si>
    <t>枝葉 懍（君のいる町）</t>
  </si>
  <si>
    <t>沢田 未央(To LOVEる）</t>
  </si>
  <si>
    <t>凸守 早苗（中二病でも恋がしたい！）</t>
  </si>
  <si>
    <t>葛木 姫乃（D．C．Ⅲ～ダ・カーポⅢ～）</t>
  </si>
  <si>
    <t>葛木 姫乃(D.C.Ⅲ～ダ・カーポⅢ～）</t>
  </si>
  <si>
    <t>金色の闇（To LOVEる）</t>
  </si>
  <si>
    <t>大倉ネネコ（宇宙をかける少女）</t>
  </si>
  <si>
    <t>モモ・ベリア・デビルーク（To LOVEる）</t>
  </si>
  <si>
    <t>館山 帆能美（タクティカルロア）</t>
  </si>
  <si>
    <t>牧瀬 紅莉栖(STEINS;GATE)</t>
  </si>
  <si>
    <t>橘 うらら（セラフィムコール）</t>
  </si>
  <si>
    <t>水越 紗季(夏色キセキ）</t>
  </si>
  <si>
    <t>高坂 桐乃（俺の妹がこんなに可愛いわけがない）</t>
  </si>
  <si>
    <t>霧島 佳乃（ＡＩＲ）</t>
  </si>
  <si>
    <t>神北 小毬（リトルバスターズ！）</t>
  </si>
  <si>
    <t>人造人間18号(ドラゴンボールZ)</t>
  </si>
  <si>
    <t>住吉 千里(恋と選挙とチョコレート）</t>
  </si>
  <si>
    <t>虹浦 鈴音（タクティカルロア）</t>
  </si>
  <si>
    <t>椎名 まゆり（STEINS;GATE）</t>
  </si>
  <si>
    <t>中川 かのん（神のみぞ知るセカイ）</t>
  </si>
  <si>
    <t>星井 美希（THE IDOLM@STER）</t>
  </si>
  <si>
    <t>浅間 美哉（セキレイ）</t>
  </si>
  <si>
    <t>朝霧かなめ（おおかみかくし）</t>
  </si>
  <si>
    <t>貴月 イチカ(あの夏で待ってる）</t>
  </si>
  <si>
    <t>鈿女（セキレイ）</t>
  </si>
  <si>
    <t>菊地 真（THE IDOLM@STER）</t>
  </si>
  <si>
    <t>リア・ハグリィ（俺の妹がこんなに可愛いわけがない）</t>
  </si>
  <si>
    <t>黒咲 芽亜（To LOVEる　ダークネス）</t>
  </si>
  <si>
    <t>逢沢 夏海（夏色キセキ）</t>
  </si>
  <si>
    <t>紅翼（べにつばさ）（セキレイ）</t>
  </si>
  <si>
    <t>メグミ・レイナード（機動戦艦ナデシコ）</t>
  </si>
  <si>
    <t>栗本 雪菜（セラフィムコール）</t>
  </si>
  <si>
    <t>新垣 あやせ（俺の妹がこんなに可愛いわけがない）</t>
  </si>
  <si>
    <t>村雨 紫苑／村雨 桜（セラフィムコール）</t>
  </si>
  <si>
    <t>朱鷺戸 沙耶（リトルバスターズ！）</t>
  </si>
  <si>
    <t>芹沢 文乃（迷い猫オーバーラン！）</t>
  </si>
  <si>
    <t>ハクビ（タクティカルロア）</t>
  </si>
  <si>
    <t>北原 美桜(あの夏で待ってる）</t>
  </si>
  <si>
    <t>ナナ・アスタ・デビルーク（とらぶる）</t>
  </si>
  <si>
    <t>瑠川 さら/サラ・クリサリス（D.C.Ⅲ～ダ・カーポⅢ～）</t>
  </si>
  <si>
    <t>ブリジット・エヴァンス（俺の妹がこんなに可愛いわけがない）</t>
  </si>
  <si>
    <t>棗 鈴（リトルバスターズ！）</t>
  </si>
  <si>
    <t>五更 瑠璃（黒猫)(俺の妹がこんなに可愛いわけがない)</t>
  </si>
  <si>
    <t>笹瀬川 佐々美（リトルバスターズ！）</t>
  </si>
  <si>
    <t>獅子堂ナミ（宇宙をかける少女）</t>
  </si>
  <si>
    <t xml:space="preserve">美坂 栞(kanon) </t>
  </si>
  <si>
    <t>木場 美冬（恋と選挙とチョコレート）</t>
  </si>
  <si>
    <t>蜜羽（セキレイ）</t>
  </si>
  <si>
    <t>久能（くの）（セキレイ）</t>
  </si>
  <si>
    <t>古河 渚（ＣＬＡＮＮＡＤ）</t>
  </si>
  <si>
    <t>フェイリス・ニャンニャン（STEINS;GATE）</t>
  </si>
  <si>
    <t>キミアール・ディール(ソウルイーターノット!)</t>
  </si>
  <si>
    <t>鮎原 水萌（タクティカルロア）</t>
  </si>
  <si>
    <t>夜見（セキレイ）</t>
  </si>
  <si>
    <t>秋月 律子（THE IDOLM@STER）</t>
  </si>
  <si>
    <t>摘花五十鈴（おおかみかくし）</t>
  </si>
  <si>
    <t>嵩月 奏（アスラクライン）</t>
  </si>
  <si>
    <t>環 凛子(夏色キセキ）</t>
  </si>
  <si>
    <t>櫛名田眠(おおかみかくし）</t>
  </si>
  <si>
    <t>双海 真美（THE IDOLM@STER）</t>
  </si>
  <si>
    <t>双海 亜美（THE IDOLM@STER）</t>
  </si>
  <si>
    <t>森下 未散（恋と選挙とチョコレート）</t>
  </si>
  <si>
    <t>李紅蘭（サクラ大戦）</t>
  </si>
  <si>
    <t>楓（貧乏神が！）</t>
  </si>
  <si>
    <t>江藤蘭世（ときめきトゥナイト）</t>
  </si>
  <si>
    <t>藤原寧々音(CODE BREAKER)</t>
  </si>
  <si>
    <t>萩原 雪歩（THE IDOLM@STER）</t>
  </si>
  <si>
    <t>アマノ・ヒカル（機動戦艦ナデシコ）</t>
  </si>
  <si>
    <t>九十九木牡丹（貧乏神が！）</t>
  </si>
  <si>
    <t>八嶋（やしま）（セキレイ）</t>
  </si>
  <si>
    <t>桜瀬 ちなみ（セラフィムコール）</t>
  </si>
  <si>
    <t>結城 美柑(To LOVEる）</t>
  </si>
  <si>
    <t>如月 千早(THE IDOLM@STER)</t>
  </si>
  <si>
    <t>河合ほのか（宇宙をかける少女）</t>
  </si>
  <si>
    <t>西園 美魚(リトルバスターズ！）</t>
  </si>
  <si>
    <t>生駒 みなみ（神のみぞ知るセカイ）</t>
  </si>
  <si>
    <t>伊吹 風子（ＣＬＡＮＮＡＤ）</t>
  </si>
  <si>
    <t>汐宮 栞（神のみぞ知るセカイ）</t>
  </si>
  <si>
    <t>綿摘 翼（タクティカルロア）</t>
  </si>
  <si>
    <t>菊川 琴音（君のいる町）</t>
  </si>
  <si>
    <t xml:space="preserve">月宮 あゆ(kanon) </t>
  </si>
  <si>
    <t>我那覇 響（THE IDOLM@STER）</t>
  </si>
  <si>
    <t>白河ことり(D.C.～ダ・カーポ～)</t>
  </si>
  <si>
    <t>水越萌（D.C.～ダ・カーポ～）</t>
  </si>
  <si>
    <t>花木 優香(夏色キセキ）</t>
  </si>
  <si>
    <t>江戸川 四季（D.C.Ⅲ～ダ・カーポⅢ～）</t>
  </si>
  <si>
    <t>双葉 アオイ（あそびにいくヨ！）</t>
  </si>
  <si>
    <t>谷川 柑菜(あの夏で待ってる）</t>
  </si>
  <si>
    <t>榛原 七香（神のみぞ知るセカイ）</t>
  </si>
  <si>
    <t>水瀬 伊織（THE IDOLM@STER）</t>
  </si>
  <si>
    <t>茶ノ畑珠実（まほらば）</t>
  </si>
  <si>
    <t>日高 愛（THE IDOLM@STER）</t>
  </si>
  <si>
    <t>黒百合(貧乏神が！）</t>
  </si>
  <si>
    <t>霧谷 希（迷い猫オーバーラン！）</t>
  </si>
  <si>
    <t>水越眞子（D.C.～ダ・カーポ～）</t>
  </si>
  <si>
    <t>獅子堂桜（宇宙をかける少女）</t>
  </si>
  <si>
    <t>来栖 加奈子（俺の妹がこんなに可愛いわけがない）</t>
  </si>
  <si>
    <t>枝川 希美（恋と選挙とチョコレート）</t>
  </si>
  <si>
    <t>みちる（ＡＩＲ）</t>
  </si>
  <si>
    <t>紅葉（貧乏神が！）</t>
  </si>
  <si>
    <t>天枷美春（Ｄ.Ｃ.～ダ・カーポ～）</t>
  </si>
  <si>
    <t>青山 美生（神のみぞ知るセカイ）</t>
  </si>
  <si>
    <t>天田 ころん（タクティカルロア）</t>
  </si>
  <si>
    <t>杏子（貧乏神が！）</t>
  </si>
  <si>
    <t>小川育恵（女子高生）</t>
  </si>
  <si>
    <t>浅利木 結（タクティカルロア）</t>
  </si>
  <si>
    <t>菊原香鈴（ストラトス・フォー）</t>
  </si>
  <si>
    <t>深水 さんご（タクティカルロア）</t>
  </si>
  <si>
    <t>能美 クドリャフカ（リトルバスターズ！）</t>
  </si>
  <si>
    <t>雲外鏡(貧乏神が！）</t>
  </si>
  <si>
    <t>高槻 やよい（THE IDOLM@STER）</t>
  </si>
  <si>
    <t>朝倉音夢(D.C.～ダ・カーポ～)</t>
  </si>
  <si>
    <t>九澄マナ（おおかみかくし）</t>
  </si>
  <si>
    <t>艶光路 撫子(貧乏神が！）</t>
  </si>
  <si>
    <t>天枷 美夏（D.C.Ⅲ～ダ・カーポⅢ～）</t>
  </si>
  <si>
    <t>凛堂 あやか（セラフィムコール）</t>
  </si>
  <si>
    <t>桜上水すずめ（アキハバラ電脳組）</t>
  </si>
  <si>
    <t>水谷 絵理(THE IDOLM@STER)</t>
  </si>
  <si>
    <t>速水玲香（金田一少年の事件簿</t>
  </si>
  <si>
    <t>九条 月夜（神のみぞ知るセカイ）</t>
  </si>
  <si>
    <t>黒崎朝美（まほらば）</t>
  </si>
  <si>
    <t>梅ノ森 千世（迷い猫オーバーラン！）</t>
  </si>
  <si>
    <t>山乃 檸檬(あの夏で待ってる）</t>
  </si>
  <si>
    <t>土呂 小夏（ゴクジョッ）</t>
  </si>
  <si>
    <t>ルッカ・マイヨール（タクティカルロア）</t>
  </si>
  <si>
    <t>寺本 たんぽぽ（セラフィムコール）</t>
  </si>
  <si>
    <t>芳乃 さくら（D.C.～ダ・カーポ～）</t>
  </si>
  <si>
    <t>アントニア（あそびにいくヨ！）</t>
  </si>
  <si>
    <t>阿古屋 真夏（タクティカルロア）</t>
  </si>
  <si>
    <t>阿古屋 真秋（タクティカルロア）</t>
  </si>
  <si>
    <t>クーネ（あそびにいくヨ！）</t>
  </si>
  <si>
    <t>ニンフ（そらのおとしもの）</t>
  </si>
  <si>
    <t>エリス(あそびにいくヨ！）</t>
  </si>
  <si>
    <t>海里 美晴（タクティカルロア）</t>
  </si>
  <si>
    <t>メルウィン（あそびにいくヨ！）</t>
  </si>
  <si>
    <t>チャイカ（あそびにいくヨ！）</t>
  </si>
  <si>
    <t>草野（セキレイ）</t>
  </si>
  <si>
    <t>二次元美少女キャラクターのスリーサイズ</t>
  </si>
  <si>
    <t>BMI20.以上</t>
    <phoneticPr fontId="56"/>
  </si>
  <si>
    <t>BMI13以上</t>
    <phoneticPr fontId="56"/>
  </si>
  <si>
    <t>BMI14以上</t>
    <phoneticPr fontId="56"/>
  </si>
  <si>
    <t>BMI15以上</t>
    <phoneticPr fontId="56"/>
  </si>
  <si>
    <t>BMI16以上</t>
    <phoneticPr fontId="56"/>
  </si>
  <si>
    <t>BMI17以上</t>
    <phoneticPr fontId="56"/>
  </si>
  <si>
    <t>BMI18以上</t>
    <phoneticPr fontId="56"/>
  </si>
  <si>
    <t>BMI19以上</t>
    <phoneticPr fontId="56"/>
  </si>
  <si>
    <t>BMI20以上</t>
    <phoneticPr fontId="56"/>
  </si>
  <si>
    <t>BMI21以上</t>
    <phoneticPr fontId="56"/>
  </si>
  <si>
    <t>BMI22以上</t>
    <phoneticPr fontId="56"/>
  </si>
  <si>
    <t>使用した体重推論エンジンパラメータ</t>
    <phoneticPr fontId="5"/>
  </si>
  <si>
    <t>使用した推論エンジンの精度</t>
    <phoneticPr fontId="5"/>
  </si>
  <si>
    <t>河内まき子，持丸正明，岩澤洋，三谷誠二（2000）：日本人人体寸法データベース1997-98，通商産業省工業技術院くらしとJISセンター．</t>
  </si>
  <si>
    <t>出展 http://umiushi50.web.fc2.com/index.html</t>
    <phoneticPr fontId="5"/>
  </si>
  <si>
    <t>出展  http://www21.atwiki.jp/3size/pages/334.html</t>
    <phoneticPr fontId="5"/>
  </si>
  <si>
    <t>出展 http://www21.atwiki.jp/3size/pages/334.html</t>
    <phoneticPr fontId="5"/>
  </si>
  <si>
    <t>出展 http://umiushi50.web.fc2.com/talent.html</t>
    <phoneticPr fontId="5"/>
  </si>
  <si>
    <t>出展</t>
    <phoneticPr fontId="5"/>
  </si>
</sst>
</file>

<file path=xl/styles.xml><?xml version="1.0" encoding="utf-8"?>
<styleSheet xmlns="http://schemas.openxmlformats.org/spreadsheetml/2006/main">
  <numFmts count="8">
    <numFmt numFmtId="176" formatCode="0.0%"/>
    <numFmt numFmtId="177" formatCode="0.0_);[Red]\(0.0\)"/>
    <numFmt numFmtId="178" formatCode="0_);[Red]\\(0\\)"/>
    <numFmt numFmtId="179" formatCode="0.0"/>
    <numFmt numFmtId="180" formatCode="0_ ;[Red]\\-0\\ "/>
    <numFmt numFmtId="181" formatCode="#,##0.0;[Red]\\-#,##0.0"/>
    <numFmt numFmtId="182" formatCode="0.0_ "/>
    <numFmt numFmtId="183" formatCode="0.000_);[Red]\\(0.000\\)"/>
  </numFmts>
  <fonts count="69">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11"/>
      <color rgb="FF333333"/>
      <name val="Verdana"/>
      <family val="2"/>
    </font>
    <font>
      <b/>
      <sz val="11"/>
      <color theme="1"/>
      <name val="ＭＳ Ｐゴシック"/>
      <family val="3"/>
      <charset val="128"/>
      <scheme val="minor"/>
    </font>
    <font>
      <sz val="6"/>
      <name val="ＭＳ Ｐゴシック"/>
      <family val="3"/>
      <charset val="128"/>
      <scheme val="minor"/>
    </font>
    <font>
      <sz val="12"/>
      <color rgb="FF222222"/>
      <name val="Arial"/>
      <family val="2"/>
    </font>
    <font>
      <u/>
      <sz val="11"/>
      <color theme="10"/>
      <name val="ＭＳ Ｐゴシック"/>
      <family val="2"/>
      <scheme val="minor"/>
    </font>
    <font>
      <sz val="12"/>
      <color rgb="FF222222"/>
      <name val="ＭＳ Ｐゴシック"/>
      <family val="2"/>
    </font>
    <font>
      <sz val="12"/>
      <color rgb="FF707070"/>
      <name val="ＭＳ Ｐゴシック"/>
      <family val="3"/>
      <charset val="128"/>
      <scheme val="minor"/>
    </font>
    <font>
      <sz val="12"/>
      <color rgb="FF666600"/>
      <name val="Arial"/>
      <family val="2"/>
    </font>
    <font>
      <sz val="12"/>
      <color rgb="FF666600"/>
      <name val="ＭＳ Ｐゴシック"/>
      <family val="3"/>
      <charset val="128"/>
    </font>
    <font>
      <sz val="12"/>
      <color rgb="FF333333"/>
      <name val="メイリオ"/>
      <family val="3"/>
      <charset val="128"/>
    </font>
    <font>
      <sz val="12"/>
      <color theme="1"/>
      <name val="ＭＳ Ｐゴシック"/>
      <family val="2"/>
      <scheme val="minor"/>
    </font>
    <font>
      <u/>
      <sz val="12"/>
      <color theme="10"/>
      <name val="ＭＳ Ｐゴシック"/>
      <family val="2"/>
      <scheme val="minor"/>
    </font>
    <font>
      <sz val="12"/>
      <color rgb="FF545454"/>
      <name val="Arial"/>
      <family val="2"/>
    </font>
    <font>
      <sz val="12"/>
      <color rgb="FF545454"/>
      <name val="ＭＳ Ｐゴシック"/>
      <family val="3"/>
      <charset val="128"/>
    </font>
    <font>
      <b/>
      <sz val="14"/>
      <color theme="1"/>
      <name val="ＭＳ Ｐゴシック"/>
      <family val="3"/>
      <charset val="128"/>
      <scheme val="minor"/>
    </font>
    <font>
      <sz val="11"/>
      <color rgb="FF767676"/>
      <name val="Inherit"/>
      <family val="2"/>
    </font>
    <font>
      <sz val="11"/>
      <color rgb="FF767676"/>
      <name val="ＭＳ Ｐゴシック"/>
      <family val="3"/>
      <charset val="128"/>
    </font>
    <font>
      <sz val="11"/>
      <color rgb="FF414141"/>
      <name val="ＭＳ Ｐゴシック"/>
      <family val="3"/>
      <charset val="128"/>
      <scheme val="minor"/>
    </font>
    <font>
      <sz val="11"/>
      <color rgb="FF000000"/>
      <name val="ＭＳ Ｐゴシック"/>
      <family val="3"/>
      <charset val="128"/>
      <scheme val="minor"/>
    </font>
    <font>
      <u/>
      <sz val="11"/>
      <color theme="10"/>
      <name val="ＭＳ Ｐゴシック"/>
      <family val="3"/>
      <charset val="128"/>
      <scheme val="minor"/>
    </font>
    <font>
      <sz val="11"/>
      <color rgb="FF545454"/>
      <name val="ＭＳ Ｐゴシック"/>
      <family val="3"/>
      <charset val="128"/>
      <scheme val="minor"/>
    </font>
    <font>
      <sz val="11"/>
      <name val="ＭＳ Ｐゴシック"/>
      <family val="3"/>
      <charset val="128"/>
      <scheme val="minor"/>
    </font>
    <font>
      <sz val="11"/>
      <color rgb="FFA4A4A4"/>
      <name val="ＭＳ Ｐゴシック"/>
      <family val="3"/>
      <charset val="128"/>
      <scheme val="minor"/>
    </font>
    <font>
      <b/>
      <sz val="11"/>
      <color rgb="FF666666"/>
      <name val="ＭＳ Ｐゴシック"/>
      <family val="3"/>
      <charset val="128"/>
      <scheme val="minor"/>
    </font>
    <font>
      <b/>
      <sz val="11"/>
      <color rgb="FF777777"/>
      <name val="ＭＳ Ｐゴシック"/>
      <family val="3"/>
      <charset val="128"/>
      <scheme val="minor"/>
    </font>
    <font>
      <sz val="11"/>
      <color rgb="FF333333"/>
      <name val="ＭＳ Ｐゴシック"/>
      <family val="3"/>
      <charset val="128"/>
      <scheme val="minor"/>
    </font>
    <font>
      <sz val="11"/>
      <color rgb="FF666666"/>
      <name val="ＭＳ Ｐゴシック"/>
      <family val="3"/>
      <charset val="128"/>
      <scheme val="minor"/>
    </font>
    <font>
      <b/>
      <sz val="11"/>
      <color rgb="FFD328D7"/>
      <name val="ＭＳ Ｐゴシック"/>
      <family val="3"/>
      <charset val="128"/>
      <scheme val="minor"/>
    </font>
    <font>
      <sz val="11"/>
      <color rgb="FF66644F"/>
      <name val="ＭＳ Ｐゴシック"/>
      <family val="3"/>
      <charset val="128"/>
      <scheme val="minor"/>
    </font>
    <font>
      <sz val="11"/>
      <color rgb="FF996633"/>
      <name val="ＭＳ Ｐゴシック"/>
      <family val="3"/>
      <charset val="128"/>
      <scheme val="minor"/>
    </font>
    <font>
      <sz val="11"/>
      <color rgb="FF696969"/>
      <name val="ＭＳ Ｐゴシック"/>
      <family val="3"/>
      <charset val="128"/>
      <scheme val="minor"/>
    </font>
    <font>
      <b/>
      <sz val="11"/>
      <color rgb="FF2D2D2D"/>
      <name val="ＭＳ Ｐゴシック"/>
      <family val="3"/>
      <charset val="128"/>
      <scheme val="minor"/>
    </font>
    <font>
      <sz val="11"/>
      <color rgb="FF330000"/>
      <name val="ＭＳ Ｐゴシック"/>
      <family val="3"/>
      <charset val="128"/>
      <scheme val="minor"/>
    </font>
    <font>
      <b/>
      <sz val="11"/>
      <color rgb="FFA5A88E"/>
      <name val="ＭＳ Ｐゴシック"/>
      <family val="3"/>
      <charset val="128"/>
      <scheme val="minor"/>
    </font>
    <font>
      <sz val="11"/>
      <color rgb="FF363636"/>
      <name val="ＭＳ Ｐゴシック"/>
      <family val="3"/>
      <charset val="128"/>
      <scheme val="minor"/>
    </font>
    <font>
      <sz val="14"/>
      <color rgb="FF545454"/>
      <name val="Arial"/>
      <family val="2"/>
    </font>
    <font>
      <sz val="9"/>
      <color rgb="FF545454"/>
      <name val="ＭＳ Ｐゴシック"/>
      <family val="3"/>
      <charset val="128"/>
    </font>
    <font>
      <sz val="9"/>
      <color rgb="FF545454"/>
      <name val="Arial"/>
      <family val="2"/>
    </font>
    <font>
      <sz val="11"/>
      <color rgb="FF4D4D4D"/>
      <name val="ＭＳ Ｐゴシック"/>
      <family val="3"/>
      <charset val="128"/>
      <scheme val="minor"/>
    </font>
    <font>
      <sz val="9"/>
      <name val="ＭＳ Ｐゴシック"/>
      <family val="3"/>
      <charset val="128"/>
      <scheme val="minor"/>
    </font>
    <font>
      <i/>
      <sz val="14"/>
      <color rgb="FF545454"/>
      <name val="Arial"/>
      <family val="2"/>
    </font>
    <font>
      <sz val="10"/>
      <color rgb="FF4D4D4D"/>
      <name val="メイリオ"/>
      <family val="3"/>
      <charset val="128"/>
    </font>
    <font>
      <sz val="11"/>
      <color rgb="FF888888"/>
      <name val="Estrangelo Edessa"/>
      <family val="4"/>
    </font>
    <font>
      <b/>
      <sz val="13.2"/>
      <color rgb="FF333333"/>
      <name val="Verdana"/>
      <family val="2"/>
    </font>
    <font>
      <sz val="12"/>
      <color rgb="FF6F6F6F"/>
      <name val="Verdana"/>
      <family val="2"/>
    </font>
    <font>
      <sz val="11"/>
      <color rgb="FF000000"/>
      <name val="Inherit"/>
      <family val="2"/>
    </font>
    <font>
      <sz val="8"/>
      <color rgb="FF432B0C"/>
      <name val="Verdana"/>
      <family val="2"/>
    </font>
    <font>
      <b/>
      <sz val="9.65"/>
      <color rgb="FF333333"/>
      <name val="ＭＳ Ｐゴシック"/>
      <family val="3"/>
      <charset val="128"/>
      <scheme val="minor"/>
    </font>
    <font>
      <sz val="9"/>
      <color rgb="FF808080"/>
      <name val="Verdana"/>
      <family val="2"/>
    </font>
    <font>
      <sz val="8.25"/>
      <color theme="1"/>
      <name val="ＭＳ Ｐゴシック"/>
      <family val="3"/>
      <charset val="128"/>
      <scheme val="minor"/>
    </font>
    <font>
      <b/>
      <sz val="12"/>
      <color theme="1"/>
      <name val="ＭＳ Ｐゴシック"/>
      <family val="3"/>
      <charset val="128"/>
      <scheme val="minor"/>
    </font>
    <font>
      <b/>
      <sz val="14"/>
      <name val="ＭＳ Ｐゴシック"/>
      <family val="3"/>
      <charset val="128"/>
      <scheme val="minor"/>
    </font>
    <font>
      <b/>
      <sz val="16"/>
      <color theme="1"/>
      <name val="ＭＳ Ｐゴシック"/>
      <family val="3"/>
      <charset val="128"/>
      <scheme val="minor"/>
    </font>
    <font>
      <sz val="6"/>
      <name val="ＭＳ Ｐゴシック"/>
      <family val="2"/>
      <charset val="128"/>
      <scheme val="minor"/>
    </font>
    <font>
      <b/>
      <sz val="20"/>
      <color theme="1"/>
      <name val="ＭＳ Ｐゴシック"/>
      <family val="3"/>
      <charset val="128"/>
      <scheme val="minor"/>
    </font>
    <font>
      <sz val="12"/>
      <color rgb="FF111111"/>
      <name val="メイリオ"/>
      <family val="3"/>
      <charset val="128"/>
    </font>
    <font>
      <b/>
      <sz val="12"/>
      <name val="Osaka"/>
      <family val="3"/>
      <charset val="128"/>
    </font>
    <font>
      <sz val="12"/>
      <name val="Osaka"/>
      <family val="3"/>
      <charset val="128"/>
    </font>
    <font>
      <sz val="12"/>
      <name val="ＭＳ Ｐゴシック"/>
      <family val="3"/>
      <charset val="128"/>
    </font>
    <font>
      <b/>
      <sz val="12"/>
      <name val="ＭＳ Ｐゴシック"/>
      <family val="3"/>
      <charset val="128"/>
    </font>
    <font>
      <sz val="6"/>
      <name val="ＭＳ Ｐゴシック"/>
      <family val="3"/>
      <charset val="128"/>
    </font>
    <font>
      <sz val="11"/>
      <color rgb="FF727171"/>
      <name val="Verdana"/>
      <family val="2"/>
    </font>
    <font>
      <b/>
      <sz val="11"/>
      <color rgb="FF727171"/>
      <name val="Verdana"/>
      <family val="2"/>
    </font>
    <font>
      <b/>
      <sz val="11"/>
      <color rgb="FFFF0000"/>
      <name val="ＭＳ Ｐゴシック"/>
      <family val="3"/>
      <charset val="128"/>
      <scheme val="minor"/>
    </font>
    <font>
      <b/>
      <sz val="20"/>
      <color rgb="FF0000FF"/>
      <name val="ＭＳ Ｐゴシック"/>
      <family val="3"/>
      <charset val="128"/>
      <scheme val="minor"/>
    </font>
    <font>
      <b/>
      <sz val="2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medium">
        <color indexed="64"/>
      </bottom>
      <diagonal/>
    </border>
    <border>
      <left/>
      <right/>
      <top style="medium">
        <color indexed="64"/>
      </top>
      <bottom style="thin">
        <color indexed="64"/>
      </bottom>
      <diagonal/>
    </border>
    <border>
      <left style="medium">
        <color rgb="FFFACB00"/>
      </left>
      <right style="medium">
        <color rgb="FFFACB00"/>
      </right>
      <top style="medium">
        <color rgb="FFFACB00"/>
      </top>
      <bottom style="medium">
        <color rgb="FFFACB00"/>
      </bottom>
      <diagonal/>
    </border>
    <border>
      <left style="medium">
        <color rgb="FF999999"/>
      </left>
      <right/>
      <top/>
      <bottom/>
      <diagonal/>
    </border>
    <border>
      <left/>
      <right/>
      <top/>
      <bottom style="thin">
        <color indexed="64"/>
      </bottom>
      <diagonal/>
    </border>
  </borders>
  <cellStyleXfs count="4">
    <xf numFmtId="0" fontId="0" fillId="0" borderId="0"/>
    <xf numFmtId="0" fontId="7"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47">
    <xf numFmtId="0" fontId="0" fillId="0" borderId="0" xfId="0"/>
    <xf numFmtId="0" fontId="3" fillId="0" borderId="0" xfId="0" applyFont="1"/>
    <xf numFmtId="0" fontId="6" fillId="0" borderId="0" xfId="0" applyFont="1"/>
    <xf numFmtId="0" fontId="7" fillId="0" borderId="0" xfId="1"/>
    <xf numFmtId="14" fontId="0" fillId="0" borderId="0" xfId="0" applyNumberFormat="1"/>
    <xf numFmtId="22" fontId="0" fillId="0" borderId="0" xfId="0" applyNumberFormat="1"/>
    <xf numFmtId="31" fontId="0" fillId="0" borderId="0" xfId="0" applyNumberFormat="1"/>
    <xf numFmtId="55" fontId="0" fillId="0" borderId="0" xfId="0" applyNumberFormat="1"/>
    <xf numFmtId="3" fontId="0" fillId="0" borderId="0" xfId="0" applyNumberFormat="1"/>
    <xf numFmtId="3" fontId="6" fillId="0" borderId="0" xfId="0" applyNumberFormat="1" applyFont="1"/>
    <xf numFmtId="0" fontId="0" fillId="0" borderId="0" xfId="0" applyAlignment="1">
      <alignment wrapText="1"/>
    </xf>
    <xf numFmtId="0" fontId="0" fillId="0" borderId="1" xfId="0" applyFill="1" applyBorder="1" applyAlignment="1"/>
    <xf numFmtId="0" fontId="0" fillId="0" borderId="2" xfId="0" applyFont="1" applyFill="1" applyBorder="1" applyAlignment="1">
      <alignment horizontal="center"/>
    </xf>
    <xf numFmtId="0" fontId="0" fillId="0" borderId="0" xfId="0" applyFill="1" applyBorder="1" applyAlignment="1"/>
    <xf numFmtId="14" fontId="9" fillId="0" borderId="0" xfId="0" applyNumberFormat="1" applyFont="1"/>
    <xf numFmtId="14" fontId="10" fillId="0" borderId="0" xfId="0" applyNumberFormat="1" applyFont="1"/>
    <xf numFmtId="31" fontId="12" fillId="0" borderId="0" xfId="0" applyNumberFormat="1" applyFont="1"/>
    <xf numFmtId="0" fontId="13" fillId="0" borderId="0" xfId="0" applyFont="1"/>
    <xf numFmtId="0" fontId="14" fillId="0" borderId="0" xfId="1" applyFont="1"/>
    <xf numFmtId="14" fontId="15" fillId="0" borderId="0" xfId="0" applyNumberFormat="1" applyFont="1"/>
    <xf numFmtId="14" fontId="13" fillId="0" borderId="0" xfId="0" applyNumberFormat="1" applyFont="1"/>
    <xf numFmtId="14" fontId="16" fillId="0" borderId="0" xfId="0" applyNumberFormat="1" applyFont="1"/>
    <xf numFmtId="14" fontId="11" fillId="0" borderId="0" xfId="0" applyNumberFormat="1" applyFont="1"/>
    <xf numFmtId="0" fontId="17" fillId="0" borderId="0" xfId="0" applyFont="1" applyAlignment="1">
      <alignment horizontal="center"/>
    </xf>
    <xf numFmtId="0" fontId="0" fillId="0" borderId="0" xfId="0" applyNumberFormat="1" applyFill="1" applyBorder="1" applyAlignment="1"/>
    <xf numFmtId="14" fontId="18" fillId="0" borderId="0" xfId="0" applyNumberFormat="1" applyFont="1"/>
    <xf numFmtId="0" fontId="17" fillId="0" borderId="2" xfId="0" applyFont="1" applyFill="1" applyBorder="1" applyAlignment="1">
      <alignment horizontal="center"/>
    </xf>
    <xf numFmtId="0" fontId="17" fillId="0" borderId="0" xfId="0" applyNumberFormat="1"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176" fontId="0" fillId="0" borderId="0" xfId="0" applyNumberFormat="1"/>
    <xf numFmtId="31" fontId="2" fillId="0" borderId="0" xfId="0" applyNumberFormat="1" applyFont="1"/>
    <xf numFmtId="0" fontId="2" fillId="0" borderId="0" xfId="0" applyFont="1"/>
    <xf numFmtId="0" fontId="4" fillId="0" borderId="0" xfId="0" applyFont="1"/>
    <xf numFmtId="14" fontId="22" fillId="0" borderId="0" xfId="1" applyNumberFormat="1" applyFont="1"/>
    <xf numFmtId="0" fontId="22" fillId="0" borderId="0" xfId="1" applyFont="1"/>
    <xf numFmtId="14" fontId="23" fillId="0" borderId="0" xfId="0" applyNumberFormat="1" applyFont="1"/>
    <xf numFmtId="14" fontId="24" fillId="0" borderId="0" xfId="0" applyNumberFormat="1" applyFont="1"/>
    <xf numFmtId="0" fontId="25" fillId="0" borderId="0" xfId="0" applyFont="1"/>
    <xf numFmtId="31" fontId="26" fillId="0" borderId="0" xfId="0" applyNumberFormat="1" applyFont="1"/>
    <xf numFmtId="0" fontId="21" fillId="0" borderId="0" xfId="0" applyFont="1"/>
    <xf numFmtId="0" fontId="27" fillId="0" borderId="0" xfId="0" applyFont="1"/>
    <xf numFmtId="14" fontId="28" fillId="0" borderId="0" xfId="0" applyNumberFormat="1" applyFont="1" applyAlignment="1">
      <alignment horizontal="right" vertical="center" indent="1"/>
    </xf>
    <xf numFmtId="0" fontId="29" fillId="0" borderId="0" xfId="0" applyFont="1"/>
    <xf numFmtId="0" fontId="30" fillId="0" borderId="0" xfId="0" applyFont="1"/>
    <xf numFmtId="0" fontId="31" fillId="0" borderId="0" xfId="0" applyFont="1"/>
    <xf numFmtId="31" fontId="34" fillId="0" borderId="0" xfId="0" applyNumberFormat="1" applyFont="1"/>
    <xf numFmtId="0" fontId="35" fillId="0" borderId="0" xfId="0" applyFont="1"/>
    <xf numFmtId="31" fontId="36" fillId="0" borderId="0" xfId="0" applyNumberFormat="1" applyFont="1"/>
    <xf numFmtId="14" fontId="28" fillId="0" borderId="0" xfId="0" applyNumberFormat="1" applyFont="1"/>
    <xf numFmtId="0" fontId="28" fillId="0" borderId="0" xfId="0" applyFont="1"/>
    <xf numFmtId="0" fontId="37" fillId="0" borderId="0" xfId="0" applyFont="1" applyBorder="1" applyAlignment="1">
      <alignment horizontal="right" vertical="center"/>
    </xf>
    <xf numFmtId="14" fontId="22" fillId="0" borderId="0" xfId="1" applyNumberFormat="1" applyFont="1" applyBorder="1"/>
    <xf numFmtId="14" fontId="32" fillId="0" borderId="0" xfId="0" applyNumberFormat="1" applyFont="1" applyBorder="1"/>
    <xf numFmtId="14" fontId="33" fillId="0" borderId="0" xfId="0" applyNumberFormat="1" applyFont="1" applyBorder="1"/>
    <xf numFmtId="0" fontId="4" fillId="0" borderId="0" xfId="0" applyFont="1" applyBorder="1"/>
    <xf numFmtId="31" fontId="20" fillId="0" borderId="3" xfId="0" applyNumberFormat="1" applyFont="1" applyBorder="1"/>
    <xf numFmtId="22" fontId="2" fillId="0" borderId="0" xfId="0" applyNumberFormat="1" applyFont="1" applyBorder="1"/>
    <xf numFmtId="0" fontId="22" fillId="0" borderId="4" xfId="1" applyFont="1" applyBorder="1"/>
    <xf numFmtId="9" fontId="0" fillId="0" borderId="0" xfId="0" applyNumberFormat="1"/>
    <xf numFmtId="14" fontId="19" fillId="0" borderId="0" xfId="0" applyNumberFormat="1" applyFont="1"/>
    <xf numFmtId="14" fontId="38" fillId="0" borderId="0" xfId="0" applyNumberFormat="1" applyFont="1"/>
    <xf numFmtId="0" fontId="0" fillId="0" borderId="0" xfId="0" applyNumberFormat="1"/>
    <xf numFmtId="14" fontId="39" fillId="0" borderId="0" xfId="0" applyNumberFormat="1" applyFont="1"/>
    <xf numFmtId="31" fontId="38" fillId="0" borderId="0" xfId="0" applyNumberFormat="1" applyFont="1"/>
    <xf numFmtId="14" fontId="41" fillId="0" borderId="0" xfId="0" applyNumberFormat="1" applyFont="1"/>
    <xf numFmtId="14" fontId="42" fillId="0" borderId="0" xfId="0" applyNumberFormat="1" applyFont="1"/>
    <xf numFmtId="14" fontId="7" fillId="0" borderId="0" xfId="1" applyNumberFormat="1"/>
    <xf numFmtId="0" fontId="43" fillId="0" borderId="0" xfId="0" applyFont="1"/>
    <xf numFmtId="56" fontId="0" fillId="0" borderId="0" xfId="0" applyNumberFormat="1"/>
    <xf numFmtId="56" fontId="44" fillId="0" borderId="0" xfId="0" applyNumberFormat="1" applyFont="1"/>
    <xf numFmtId="0" fontId="38" fillId="0" borderId="0" xfId="0" applyFont="1"/>
    <xf numFmtId="14" fontId="45" fillId="0" borderId="0" xfId="0" applyNumberFormat="1" applyFont="1"/>
    <xf numFmtId="31" fontId="46" fillId="0" borderId="0" xfId="0" applyNumberFormat="1" applyFont="1"/>
    <xf numFmtId="0" fontId="47" fillId="0" borderId="0" xfId="0" applyFont="1"/>
    <xf numFmtId="14" fontId="48" fillId="0" borderId="0" xfId="0" applyNumberFormat="1" applyFont="1"/>
    <xf numFmtId="0" fontId="49" fillId="0" borderId="0" xfId="0" applyFont="1"/>
    <xf numFmtId="14" fontId="50" fillId="0" borderId="0" xfId="0" applyNumberFormat="1" applyFont="1"/>
    <xf numFmtId="31" fontId="51" fillId="0" borderId="0" xfId="0" applyNumberFormat="1" applyFont="1"/>
    <xf numFmtId="31" fontId="52" fillId="0" borderId="0" xfId="0" applyNumberFormat="1" applyFont="1"/>
    <xf numFmtId="0" fontId="53"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center" wrapText="1"/>
    </xf>
    <xf numFmtId="0" fontId="54" fillId="0" borderId="0" xfId="0" applyFont="1"/>
    <xf numFmtId="0" fontId="0" fillId="0" borderId="0" xfId="0" applyAlignment="1">
      <alignment vertical="center"/>
    </xf>
    <xf numFmtId="0" fontId="58" fillId="0" borderId="0" xfId="0" applyFont="1" applyAlignment="1">
      <alignment vertical="center"/>
    </xf>
    <xf numFmtId="0" fontId="1" fillId="0" borderId="0" xfId="2">
      <alignment vertical="center"/>
    </xf>
    <xf numFmtId="177" fontId="1" fillId="0" borderId="0" xfId="2" applyNumberFormat="1">
      <alignment vertical="center"/>
    </xf>
    <xf numFmtId="178" fontId="1" fillId="0" borderId="0" xfId="2" applyNumberFormat="1" applyBorder="1" applyAlignment="1"/>
    <xf numFmtId="38" fontId="0" fillId="0" borderId="0" xfId="3" applyFont="1" applyBorder="1" applyAlignment="1"/>
    <xf numFmtId="179" fontId="1" fillId="0" borderId="0" xfId="2" applyNumberFormat="1" applyBorder="1" applyAlignment="1"/>
    <xf numFmtId="0" fontId="1" fillId="0" borderId="0" xfId="2" applyNumberFormat="1" applyBorder="1" applyAlignment="1"/>
    <xf numFmtId="180" fontId="0" fillId="0" borderId="0" xfId="3" applyNumberFormat="1" applyFont="1" applyBorder="1" applyAlignment="1"/>
    <xf numFmtId="181" fontId="0" fillId="0" borderId="0" xfId="3" applyNumberFormat="1" applyFont="1" applyBorder="1" applyAlignment="1"/>
    <xf numFmtId="177" fontId="0" fillId="0" borderId="0" xfId="3" applyNumberFormat="1" applyFont="1" applyBorder="1" applyAlignment="1"/>
    <xf numFmtId="14" fontId="1" fillId="0" borderId="0" xfId="2" applyNumberFormat="1" applyBorder="1" applyAlignment="1">
      <alignment horizontal="left"/>
    </xf>
    <xf numFmtId="40" fontId="0" fillId="0" borderId="0" xfId="3" applyNumberFormat="1" applyFont="1" applyBorder="1" applyAlignment="1">
      <alignment horizontal="left"/>
    </xf>
    <xf numFmtId="49" fontId="1" fillId="0" borderId="0" xfId="2" applyNumberFormat="1" applyBorder="1" applyAlignment="1">
      <alignment horizontal="center"/>
    </xf>
    <xf numFmtId="0" fontId="59" fillId="0" borderId="0" xfId="2" applyNumberFormat="1" applyFont="1" applyBorder="1" applyAlignment="1"/>
    <xf numFmtId="180" fontId="59" fillId="0" borderId="0" xfId="3" applyNumberFormat="1" applyFont="1" applyBorder="1" applyAlignment="1"/>
    <xf numFmtId="181" fontId="59" fillId="0" borderId="0" xfId="3" applyNumberFormat="1" applyFont="1" applyBorder="1" applyAlignment="1"/>
    <xf numFmtId="179" fontId="59" fillId="0" borderId="0" xfId="2" applyNumberFormat="1" applyFont="1" applyBorder="1" applyAlignment="1"/>
    <xf numFmtId="38" fontId="59" fillId="0" borderId="0" xfId="3" applyFont="1" applyBorder="1" applyAlignment="1"/>
    <xf numFmtId="178" fontId="59" fillId="0" borderId="0" xfId="2" applyNumberFormat="1" applyFont="1" applyBorder="1" applyAlignment="1"/>
    <xf numFmtId="178" fontId="60" fillId="0" borderId="0" xfId="2" applyNumberFormat="1" applyFont="1" applyBorder="1" applyAlignment="1"/>
    <xf numFmtId="0" fontId="1" fillId="0" borderId="0" xfId="2" applyAlignment="1">
      <alignment wrapText="1"/>
    </xf>
    <xf numFmtId="38" fontId="0" fillId="0" borderId="0" xfId="3" applyFont="1" applyAlignment="1">
      <alignment wrapText="1"/>
    </xf>
    <xf numFmtId="178" fontId="1" fillId="0" borderId="0" xfId="2" applyNumberFormat="1" applyAlignment="1">
      <alignment wrapText="1"/>
    </xf>
    <xf numFmtId="180" fontId="0" fillId="0" borderId="0" xfId="3" applyNumberFormat="1" applyFont="1" applyAlignment="1">
      <alignment wrapText="1"/>
    </xf>
    <xf numFmtId="177" fontId="0" fillId="0" borderId="0" xfId="3" applyNumberFormat="1" applyFont="1" applyAlignment="1">
      <alignment wrapText="1"/>
    </xf>
    <xf numFmtId="0" fontId="60" fillId="0" borderId="0" xfId="2" applyNumberFormat="1" applyFont="1" applyBorder="1" applyAlignment="1">
      <alignment wrapText="1"/>
    </xf>
    <xf numFmtId="40" fontId="0" fillId="0" borderId="0" xfId="3" applyNumberFormat="1" applyFont="1" applyAlignment="1">
      <alignment wrapText="1"/>
    </xf>
    <xf numFmtId="0" fontId="60" fillId="0" borderId="0" xfId="2" applyNumberFormat="1" applyFont="1" applyBorder="1" applyAlignment="1">
      <alignment horizontal="center" wrapText="1"/>
    </xf>
    <xf numFmtId="0" fontId="1" fillId="0" borderId="0" xfId="2" applyAlignment="1"/>
    <xf numFmtId="182" fontId="1" fillId="0" borderId="0" xfId="2" applyNumberFormat="1" applyAlignment="1"/>
    <xf numFmtId="181" fontId="60" fillId="0" borderId="0" xfId="3" applyNumberFormat="1" applyFont="1" applyBorder="1" applyAlignment="1">
      <alignment wrapText="1"/>
    </xf>
    <xf numFmtId="38" fontId="0" fillId="0" borderId="0" xfId="3" applyFont="1" applyAlignment="1"/>
    <xf numFmtId="0" fontId="1" fillId="2" borderId="0" xfId="2" applyFill="1" applyAlignment="1"/>
    <xf numFmtId="182" fontId="1" fillId="2" borderId="0" xfId="2" applyNumberFormat="1" applyFill="1" applyAlignment="1"/>
    <xf numFmtId="0" fontId="59" fillId="2" borderId="0" xfId="2" applyNumberFormat="1" applyFont="1" applyFill="1" applyBorder="1" applyAlignment="1">
      <alignment wrapText="1"/>
    </xf>
    <xf numFmtId="38" fontId="0" fillId="2" borderId="0" xfId="3" applyFont="1" applyFill="1" applyAlignment="1"/>
    <xf numFmtId="178" fontId="59" fillId="2" borderId="0" xfId="2" applyNumberFormat="1" applyFont="1" applyFill="1" applyBorder="1" applyAlignment="1">
      <alignment wrapText="1"/>
    </xf>
    <xf numFmtId="38" fontId="60" fillId="0" borderId="0" xfId="3" applyFont="1" applyBorder="1" applyAlignment="1">
      <alignment wrapText="1"/>
    </xf>
    <xf numFmtId="180" fontId="60" fillId="0" borderId="0" xfId="3" applyNumberFormat="1" applyFont="1" applyBorder="1" applyAlignment="1">
      <alignment wrapText="1"/>
    </xf>
    <xf numFmtId="180" fontId="59" fillId="2" borderId="0" xfId="3" applyNumberFormat="1" applyFont="1" applyFill="1" applyBorder="1" applyAlignment="1">
      <alignment wrapText="1"/>
    </xf>
    <xf numFmtId="183" fontId="59" fillId="2" borderId="0" xfId="2" applyNumberFormat="1" applyFont="1" applyFill="1" applyBorder="1" applyAlignment="1">
      <alignment horizontal="left"/>
    </xf>
    <xf numFmtId="9" fontId="1" fillId="0" borderId="5" xfId="2" applyNumberFormat="1" applyBorder="1" applyAlignment="1">
      <alignment horizontal="left" wrapText="1"/>
    </xf>
    <xf numFmtId="0" fontId="1" fillId="0" borderId="5" xfId="2" applyBorder="1" applyAlignment="1"/>
    <xf numFmtId="0" fontId="1" fillId="0" borderId="5" xfId="2" applyBorder="1" applyAlignment="1">
      <alignment horizontal="center"/>
    </xf>
    <xf numFmtId="38" fontId="0" fillId="0" borderId="5" xfId="3" applyFont="1" applyBorder="1" applyAlignment="1">
      <alignment wrapText="1"/>
    </xf>
    <xf numFmtId="0" fontId="61" fillId="0" borderId="0" xfId="2" applyFont="1" applyAlignment="1"/>
    <xf numFmtId="0" fontId="0" fillId="0" borderId="2" xfId="0" applyFont="1" applyFill="1" applyBorder="1" applyAlignment="1">
      <alignment horizontal="centerContinuous"/>
    </xf>
    <xf numFmtId="0" fontId="65" fillId="0" borderId="0" xfId="0" applyFont="1" applyAlignment="1">
      <alignment horizontal="left" vertical="center" wrapText="1"/>
    </xf>
    <xf numFmtId="0" fontId="64" fillId="0" borderId="0" xfId="0" applyFont="1" applyAlignment="1">
      <alignment vertical="center" wrapText="1"/>
    </xf>
    <xf numFmtId="0" fontId="4" fillId="0" borderId="0" xfId="0" applyFont="1" applyAlignment="1">
      <alignment vertical="center"/>
    </xf>
    <xf numFmtId="0" fontId="66" fillId="0" borderId="0" xfId="0" applyFont="1" applyAlignment="1">
      <alignment vertical="center"/>
    </xf>
    <xf numFmtId="0" fontId="53" fillId="0" borderId="0" xfId="0" applyFont="1" applyAlignment="1">
      <alignment wrapText="1"/>
    </xf>
    <xf numFmtId="0" fontId="1" fillId="0" borderId="0" xfId="2" applyBorder="1">
      <alignment vertical="center"/>
    </xf>
    <xf numFmtId="0" fontId="67" fillId="0" borderId="0" xfId="0" applyFont="1" applyAlignment="1">
      <alignment vertical="center"/>
    </xf>
    <xf numFmtId="0" fontId="55"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pplyAlignment="1">
      <alignment horizontal="center" wrapText="1"/>
    </xf>
    <xf numFmtId="0" fontId="0" fillId="0" borderId="0" xfId="0" applyAlignment="1">
      <alignment wrapText="1"/>
    </xf>
    <xf numFmtId="0" fontId="68" fillId="0" borderId="0" xfId="2" applyFont="1">
      <alignment vertical="center"/>
    </xf>
    <xf numFmtId="0" fontId="68" fillId="0" borderId="0" xfId="0" applyFont="1"/>
    <xf numFmtId="0" fontId="68" fillId="0" borderId="0" xfId="0" applyFont="1" applyAlignment="1">
      <alignment vertical="center"/>
    </xf>
    <xf numFmtId="177" fontId="68" fillId="0" borderId="0" xfId="2" applyNumberFormat="1" applyFont="1">
      <alignment vertical="center"/>
    </xf>
  </cellXfs>
  <cellStyles count="4">
    <cellStyle name="ハイパーリンク" xfId="1" builtinId="8"/>
    <cellStyle name="桁区切り 2" xfId="3"/>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smooth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Sheet2!$E$64:$E$75</c:f>
              <c:numCache>
                <c:formatCode>General</c:formatCode>
                <c:ptCount val="12"/>
                <c:pt idx="0">
                  <c:v>12</c:v>
                </c:pt>
                <c:pt idx="1">
                  <c:v>10</c:v>
                </c:pt>
                <c:pt idx="2">
                  <c:v>12</c:v>
                </c:pt>
                <c:pt idx="3">
                  <c:v>16</c:v>
                </c:pt>
                <c:pt idx="4">
                  <c:v>15</c:v>
                </c:pt>
                <c:pt idx="5">
                  <c:v>15</c:v>
                </c:pt>
                <c:pt idx="6">
                  <c:v>15</c:v>
                </c:pt>
                <c:pt idx="7">
                  <c:v>13</c:v>
                </c:pt>
                <c:pt idx="8">
                  <c:v>18</c:v>
                </c:pt>
                <c:pt idx="9">
                  <c:v>13</c:v>
                </c:pt>
                <c:pt idx="10">
                  <c:v>18</c:v>
                </c:pt>
                <c:pt idx="11">
                  <c:v>13</c:v>
                </c:pt>
              </c:numCache>
            </c:numRef>
          </c:yVal>
          <c:smooth val="1"/>
        </c:ser>
        <c:axId val="193321984"/>
        <c:axId val="140124544"/>
      </c:scatterChart>
      <c:valAx>
        <c:axId val="193321984"/>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124544"/>
        <c:crosses val="autoZero"/>
        <c:crossBetween val="midCat"/>
      </c:valAx>
      <c:valAx>
        <c:axId val="14012454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321984"/>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56" l="0.70000000000000051" r="0.70000000000000051" t="0.75000000000000056" header="0.30000000000000027" footer="0.3000000000000002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0.12470603674540694"/>
          <c:y val="0.20000000000000004"/>
          <c:w val="0.84596062992125931"/>
          <c:h val="0.71574876057159587"/>
        </c:manualLayout>
      </c:layout>
      <c:scatterChart>
        <c:scatterStyle val="smooth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Sheet2!$C$39:$C$48</c:f>
              <c:numCache>
                <c:formatCode>#,##0</c:formatCode>
                <c:ptCount val="10"/>
                <c:pt idx="0">
                  <c:v>28500</c:v>
                </c:pt>
                <c:pt idx="1">
                  <c:v>18300</c:v>
                </c:pt>
                <c:pt idx="2">
                  <c:v>15700</c:v>
                </c:pt>
                <c:pt idx="3">
                  <c:v>14300</c:v>
                </c:pt>
                <c:pt idx="4">
                  <c:v>17400</c:v>
                </c:pt>
                <c:pt idx="5">
                  <c:v>14000</c:v>
                </c:pt>
                <c:pt idx="6">
                  <c:v>10600</c:v>
                </c:pt>
                <c:pt idx="7">
                  <c:v>9040</c:v>
                </c:pt>
                <c:pt idx="8">
                  <c:v>6150</c:v>
                </c:pt>
                <c:pt idx="9">
                  <c:v>3880</c:v>
                </c:pt>
              </c:numCache>
            </c:numRef>
          </c:yVal>
          <c:smooth val="1"/>
        </c:ser>
        <c:axId val="140375168"/>
        <c:axId val="140377088"/>
      </c:scatterChart>
      <c:valAx>
        <c:axId val="140375168"/>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377088"/>
        <c:crosses val="autoZero"/>
        <c:crossBetween val="midCat"/>
      </c:valAx>
      <c:valAx>
        <c:axId val="140377088"/>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375168"/>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6.5358705161854769E-2"/>
          <c:y val="0.30590332458442698"/>
          <c:w val="0.89019685039370122"/>
          <c:h val="0.60984543598716878"/>
        </c:manualLayout>
      </c:layout>
      <c:barChart>
        <c:barDir val="col"/>
        <c:grouping val="clustered"/>
        <c:ser>
          <c:idx val="0"/>
          <c:order val="0"/>
          <c:tx>
            <c:strRef>
              <c:f>Sheet2!$C$104</c:f>
              <c:strCache>
                <c:ptCount val="1"/>
                <c:pt idx="0">
                  <c:v>"ダイエット始めます"(2015年は補正)</c:v>
                </c:pt>
              </c:strCache>
            </c:strRef>
          </c:tx>
          <c:spPr>
            <a:solidFill>
              <a:schemeClr val="accent1"/>
            </a:solidFill>
            <a:ln>
              <a:noFill/>
            </a:ln>
            <a:effectLst/>
          </c:spPr>
          <c:trendline>
            <c:spPr>
              <a:ln w="19050" cap="rnd">
                <a:solidFill>
                  <a:schemeClr val="accent1"/>
                </a:solidFill>
                <a:prstDash val="sysDot"/>
              </a:ln>
              <a:effectLst/>
            </c:spPr>
            <c:trendlineType val="power"/>
            <c:dispRSqr val="1"/>
            <c:dispEq val="1"/>
            <c:trendlineLbl>
              <c:layout>
                <c:manualLayout>
                  <c:x val="-3.4190726159230078E-2"/>
                  <c:y val="-0.4853320939049289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rendlineLbl>
          </c:trendline>
          <c:cat>
            <c:numRef>
              <c:f>Sheet2!$B$105:$B$114</c:f>
              <c:numCache>
                <c:formatCode>General</c:formatCode>
                <c:ptCount val="10"/>
                <c:pt idx="0">
                  <c:v>2015</c:v>
                </c:pt>
                <c:pt idx="1">
                  <c:v>2014</c:v>
                </c:pt>
                <c:pt idx="2">
                  <c:v>2013</c:v>
                </c:pt>
                <c:pt idx="3">
                  <c:v>2012</c:v>
                </c:pt>
                <c:pt idx="4">
                  <c:v>2011</c:v>
                </c:pt>
                <c:pt idx="5">
                  <c:v>2010</c:v>
                </c:pt>
                <c:pt idx="6">
                  <c:v>2009</c:v>
                </c:pt>
                <c:pt idx="7">
                  <c:v>2008</c:v>
                </c:pt>
                <c:pt idx="8">
                  <c:v>2007</c:v>
                </c:pt>
                <c:pt idx="9">
                  <c:v>2006</c:v>
                </c:pt>
              </c:numCache>
            </c:numRef>
          </c:cat>
          <c:val>
            <c:numRef>
              <c:f>Sheet2!$C$105:$C$114</c:f>
              <c:numCache>
                <c:formatCode>General</c:formatCode>
                <c:ptCount val="10"/>
                <c:pt idx="0">
                  <c:v>410.4</c:v>
                </c:pt>
                <c:pt idx="1">
                  <c:v>179</c:v>
                </c:pt>
                <c:pt idx="2">
                  <c:v>144</c:v>
                </c:pt>
                <c:pt idx="3">
                  <c:v>135</c:v>
                </c:pt>
                <c:pt idx="4">
                  <c:v>106</c:v>
                </c:pt>
                <c:pt idx="5">
                  <c:v>65</c:v>
                </c:pt>
                <c:pt idx="6">
                  <c:v>59</c:v>
                </c:pt>
                <c:pt idx="7">
                  <c:v>50</c:v>
                </c:pt>
                <c:pt idx="8">
                  <c:v>44</c:v>
                </c:pt>
                <c:pt idx="9">
                  <c:v>28</c:v>
                </c:pt>
              </c:numCache>
            </c:numRef>
          </c:val>
        </c:ser>
        <c:ser>
          <c:idx val="1"/>
          <c:order val="1"/>
          <c:tx>
            <c:strRef>
              <c:f>Sheet2!$D$104</c:f>
              <c:strCache>
                <c:ptCount val="1"/>
                <c:pt idx="0">
                  <c:v>"ダイエットやめます"(2015年は補正)</c:v>
                </c:pt>
              </c:strCache>
            </c:strRef>
          </c:tx>
          <c:spPr>
            <a:solidFill>
              <a:schemeClr val="accent2"/>
            </a:solidFill>
            <a:ln>
              <a:noFill/>
            </a:ln>
            <a:effectLst/>
          </c:spPr>
          <c:cat>
            <c:numRef>
              <c:f>Sheet2!$B$105:$B$114</c:f>
              <c:numCache>
                <c:formatCode>General</c:formatCode>
                <c:ptCount val="10"/>
                <c:pt idx="0">
                  <c:v>2015</c:v>
                </c:pt>
                <c:pt idx="1">
                  <c:v>2014</c:v>
                </c:pt>
                <c:pt idx="2">
                  <c:v>2013</c:v>
                </c:pt>
                <c:pt idx="3">
                  <c:v>2012</c:v>
                </c:pt>
                <c:pt idx="4">
                  <c:v>2011</c:v>
                </c:pt>
                <c:pt idx="5">
                  <c:v>2010</c:v>
                </c:pt>
                <c:pt idx="6">
                  <c:v>2009</c:v>
                </c:pt>
                <c:pt idx="7">
                  <c:v>2008</c:v>
                </c:pt>
                <c:pt idx="8">
                  <c:v>2007</c:v>
                </c:pt>
                <c:pt idx="9">
                  <c:v>2006</c:v>
                </c:pt>
              </c:numCache>
            </c:numRef>
          </c:cat>
          <c:val>
            <c:numRef>
              <c:f>Sheet2!$D$105:$D$114</c:f>
              <c:numCache>
                <c:formatCode>General</c:formatCode>
                <c:ptCount val="10"/>
                <c:pt idx="0">
                  <c:v>69.599999999999994</c:v>
                </c:pt>
                <c:pt idx="1">
                  <c:v>26</c:v>
                </c:pt>
                <c:pt idx="2">
                  <c:v>12</c:v>
                </c:pt>
                <c:pt idx="3">
                  <c:v>9</c:v>
                </c:pt>
                <c:pt idx="4">
                  <c:v>12</c:v>
                </c:pt>
                <c:pt idx="5">
                  <c:v>5</c:v>
                </c:pt>
                <c:pt idx="6">
                  <c:v>4</c:v>
                </c:pt>
                <c:pt idx="7">
                  <c:v>5</c:v>
                </c:pt>
                <c:pt idx="8">
                  <c:v>5</c:v>
                </c:pt>
                <c:pt idx="9">
                  <c:v>3</c:v>
                </c:pt>
              </c:numCache>
            </c:numRef>
          </c:val>
        </c:ser>
        <c:gapWidth val="219"/>
        <c:overlap val="-27"/>
        <c:axId val="140472320"/>
        <c:axId val="140473856"/>
      </c:barChart>
      <c:catAx>
        <c:axId val="14047232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473856"/>
        <c:crosses val="autoZero"/>
        <c:auto val="1"/>
        <c:lblAlgn val="ctr"/>
        <c:lblOffset val="100"/>
      </c:catAx>
      <c:valAx>
        <c:axId val="140473856"/>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472320"/>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title>
      <c:layout>
        <c:manualLayout>
          <c:xMode val="edge"/>
          <c:yMode val="edge"/>
          <c:x val="0.49687431804541526"/>
          <c:y val="7.8542566097776684E-2"/>
        </c:manualLayout>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lineChart>
        <c:grouping val="standard"/>
        <c:ser>
          <c:idx val="0"/>
          <c:order val="0"/>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Sheet2!$E$105:$E$114</c:f>
              <c:numCache>
                <c:formatCode>General</c:formatCode>
                <c:ptCount val="10"/>
                <c:pt idx="0">
                  <c:v>0.16959064327485379</c:v>
                </c:pt>
                <c:pt idx="1">
                  <c:v>0.14525139664804471</c:v>
                </c:pt>
                <c:pt idx="2">
                  <c:v>8.3333333333333329E-2</c:v>
                </c:pt>
                <c:pt idx="3">
                  <c:v>6.6666666666666666E-2</c:v>
                </c:pt>
                <c:pt idx="4">
                  <c:v>0.11320754716981132</c:v>
                </c:pt>
                <c:pt idx="5">
                  <c:v>7.6923076923076927E-2</c:v>
                </c:pt>
                <c:pt idx="6">
                  <c:v>6.7796610169491525E-2</c:v>
                </c:pt>
                <c:pt idx="7">
                  <c:v>0.1</c:v>
                </c:pt>
                <c:pt idx="8">
                  <c:v>0.11363636363636363</c:v>
                </c:pt>
                <c:pt idx="9">
                  <c:v>0.10714285714285714</c:v>
                </c:pt>
              </c:numCache>
            </c:numRef>
          </c:val>
        </c:ser>
        <c:marker val="1"/>
        <c:axId val="140522240"/>
        <c:axId val="140524160"/>
      </c:lineChart>
      <c:catAx>
        <c:axId val="140522240"/>
        <c:scaling>
          <c:orientation val="minMax"/>
        </c:scaling>
        <c:axPos val="b"/>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524160"/>
        <c:crosses val="autoZero"/>
        <c:auto val="1"/>
        <c:lblAlgn val="ctr"/>
        <c:lblOffset val="100"/>
      </c:catAx>
      <c:valAx>
        <c:axId val="140524160"/>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522240"/>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barChart>
        <c:barDir val="col"/>
        <c:grouping val="clustered"/>
        <c:ser>
          <c:idx val="0"/>
          <c:order val="0"/>
          <c:tx>
            <c:strRef>
              <c:f>Sheet2!$C$116</c:f>
              <c:strCache>
                <c:ptCount val="1"/>
                <c:pt idx="0">
                  <c:v>"ダイエット始めます"(2015年は補正)</c:v>
                </c:pt>
              </c:strCache>
            </c:strRef>
          </c:tx>
          <c:spPr>
            <a:solidFill>
              <a:schemeClr val="accent1"/>
            </a:solidFill>
            <a:ln>
              <a:noFill/>
            </a:ln>
            <a:effectLst/>
          </c:spPr>
          <c:trendline>
            <c:spPr>
              <a:ln w="19050" cap="rnd">
                <a:solidFill>
                  <a:srgbClr val="FF0000"/>
                </a:solidFill>
                <a:prstDash val="sysDot"/>
              </a:ln>
              <a:effectLst/>
            </c:spPr>
            <c:trendlineType val="power"/>
            <c:dispRSqr val="1"/>
            <c:dispEq val="1"/>
            <c:trendlineLbl>
              <c:layout>
                <c:manualLayout>
                  <c:x val="-5.9190726159230163E-2"/>
                  <c:y val="-0.193085083114610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rendlineLbl>
          </c:trendline>
          <c:trendline>
            <c:spPr>
              <a:ln w="19050" cap="rnd">
                <a:solidFill>
                  <a:schemeClr val="accent1"/>
                </a:solidFill>
                <a:prstDash val="sysDot"/>
              </a:ln>
              <a:effectLst/>
            </c:spPr>
            <c:trendlineType val="power"/>
          </c:trendline>
          <c:cat>
            <c:numRef>
              <c:f>Sheet2!$B$117:$B$126</c:f>
              <c:numCache>
                <c:formatCode>General</c:formatCode>
                <c:ptCount val="10"/>
                <c:pt idx="0">
                  <c:v>0</c:v>
                </c:pt>
                <c:pt idx="1">
                  <c:v>1</c:v>
                </c:pt>
                <c:pt idx="2">
                  <c:v>2</c:v>
                </c:pt>
                <c:pt idx="3">
                  <c:v>3</c:v>
                </c:pt>
                <c:pt idx="4">
                  <c:v>4</c:v>
                </c:pt>
                <c:pt idx="5">
                  <c:v>5</c:v>
                </c:pt>
                <c:pt idx="6">
                  <c:v>6</c:v>
                </c:pt>
                <c:pt idx="7">
                  <c:v>7</c:v>
                </c:pt>
                <c:pt idx="8">
                  <c:v>8</c:v>
                </c:pt>
                <c:pt idx="9">
                  <c:v>9</c:v>
                </c:pt>
              </c:numCache>
            </c:numRef>
          </c:cat>
          <c:val>
            <c:numRef>
              <c:f>Sheet2!$C$117:$C$126</c:f>
              <c:numCache>
                <c:formatCode>General</c:formatCode>
                <c:ptCount val="10"/>
                <c:pt idx="0">
                  <c:v>410</c:v>
                </c:pt>
                <c:pt idx="1">
                  <c:v>179</c:v>
                </c:pt>
                <c:pt idx="2">
                  <c:v>144</c:v>
                </c:pt>
                <c:pt idx="3">
                  <c:v>135</c:v>
                </c:pt>
                <c:pt idx="4">
                  <c:v>106</c:v>
                </c:pt>
                <c:pt idx="5">
                  <c:v>65</c:v>
                </c:pt>
                <c:pt idx="6">
                  <c:v>59</c:v>
                </c:pt>
                <c:pt idx="7">
                  <c:v>50</c:v>
                </c:pt>
                <c:pt idx="8">
                  <c:v>44</c:v>
                </c:pt>
                <c:pt idx="9">
                  <c:v>28</c:v>
                </c:pt>
              </c:numCache>
            </c:numRef>
          </c:val>
        </c:ser>
        <c:ser>
          <c:idx val="1"/>
          <c:order val="1"/>
          <c:tx>
            <c:strRef>
              <c:f>Sheet2!$D$116</c:f>
              <c:strCache>
                <c:ptCount val="1"/>
                <c:pt idx="0">
                  <c:v>"ダイエットやめます"(2015年は補正)</c:v>
                </c:pt>
              </c:strCache>
            </c:strRef>
          </c:tx>
          <c:spPr>
            <a:solidFill>
              <a:schemeClr val="accent2"/>
            </a:solidFill>
            <a:ln>
              <a:noFill/>
            </a:ln>
            <a:effectLst/>
          </c:spPr>
          <c:cat>
            <c:numRef>
              <c:f>Sheet2!$B$117:$B$126</c:f>
              <c:numCache>
                <c:formatCode>General</c:formatCode>
                <c:ptCount val="10"/>
                <c:pt idx="0">
                  <c:v>0</c:v>
                </c:pt>
                <c:pt idx="1">
                  <c:v>1</c:v>
                </c:pt>
                <c:pt idx="2">
                  <c:v>2</c:v>
                </c:pt>
                <c:pt idx="3">
                  <c:v>3</c:v>
                </c:pt>
                <c:pt idx="4">
                  <c:v>4</c:v>
                </c:pt>
                <c:pt idx="5">
                  <c:v>5</c:v>
                </c:pt>
                <c:pt idx="6">
                  <c:v>6</c:v>
                </c:pt>
                <c:pt idx="7">
                  <c:v>7</c:v>
                </c:pt>
                <c:pt idx="8">
                  <c:v>8</c:v>
                </c:pt>
                <c:pt idx="9">
                  <c:v>9</c:v>
                </c:pt>
              </c:numCache>
            </c:numRef>
          </c:cat>
          <c:val>
            <c:numRef>
              <c:f>Sheet2!$D$117:$D$126</c:f>
              <c:numCache>
                <c:formatCode>General</c:formatCode>
                <c:ptCount val="10"/>
                <c:pt idx="0">
                  <c:v>70</c:v>
                </c:pt>
                <c:pt idx="1">
                  <c:v>26</c:v>
                </c:pt>
                <c:pt idx="2">
                  <c:v>12</c:v>
                </c:pt>
                <c:pt idx="3">
                  <c:v>9</c:v>
                </c:pt>
                <c:pt idx="4">
                  <c:v>12</c:v>
                </c:pt>
                <c:pt idx="5">
                  <c:v>5</c:v>
                </c:pt>
                <c:pt idx="6">
                  <c:v>4</c:v>
                </c:pt>
                <c:pt idx="7">
                  <c:v>5</c:v>
                </c:pt>
                <c:pt idx="8">
                  <c:v>5</c:v>
                </c:pt>
                <c:pt idx="9">
                  <c:v>3</c:v>
                </c:pt>
              </c:numCache>
            </c:numRef>
          </c:val>
        </c:ser>
        <c:gapWidth val="219"/>
        <c:overlap val="-27"/>
        <c:axId val="140546432"/>
        <c:axId val="140547968"/>
      </c:barChart>
      <c:catAx>
        <c:axId val="14054643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547968"/>
        <c:crosses val="autoZero"/>
        <c:auto val="1"/>
        <c:lblAlgn val="ctr"/>
        <c:lblOffset val="100"/>
      </c:catAx>
      <c:valAx>
        <c:axId val="140547968"/>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546432"/>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9.5094925634295807E-2"/>
          <c:y val="0.14907407407407408"/>
          <c:w val="0.86601618547681536"/>
          <c:h val="0.71574876057159587"/>
        </c:manualLayout>
      </c:layout>
      <c:barChart>
        <c:barDir val="col"/>
        <c:grouping val="clustered"/>
        <c:ser>
          <c:idx val="0"/>
          <c:order val="0"/>
          <c:spPr>
            <a:solidFill>
              <a:schemeClr val="accent1"/>
            </a:solidFill>
            <a:ln>
              <a:noFill/>
            </a:ln>
            <a:effectLst/>
          </c:spPr>
          <c:val>
            <c:numRef>
              <c:f>ダイエット始めます!$M$2:$M$19</c:f>
              <c:numCache>
                <c:formatCode>0.0%</c:formatCode>
                <c:ptCount val="18"/>
                <c:pt idx="0">
                  <c:v>0.42</c:v>
                </c:pt>
                <c:pt idx="1">
                  <c:v>0.08</c:v>
                </c:pt>
                <c:pt idx="2">
                  <c:v>0</c:v>
                </c:pt>
                <c:pt idx="3">
                  <c:v>0.04</c:v>
                </c:pt>
                <c:pt idx="4">
                  <c:v>0</c:v>
                </c:pt>
                <c:pt idx="5">
                  <c:v>0</c:v>
                </c:pt>
                <c:pt idx="6">
                  <c:v>0</c:v>
                </c:pt>
                <c:pt idx="7">
                  <c:v>0.04</c:v>
                </c:pt>
                <c:pt idx="8">
                  <c:v>0</c:v>
                </c:pt>
                <c:pt idx="9">
                  <c:v>0.02</c:v>
                </c:pt>
                <c:pt idx="10">
                  <c:v>0</c:v>
                </c:pt>
                <c:pt idx="11">
                  <c:v>0.04</c:v>
                </c:pt>
                <c:pt idx="12">
                  <c:v>0.04</c:v>
                </c:pt>
                <c:pt idx="13">
                  <c:v>0.1</c:v>
                </c:pt>
                <c:pt idx="14">
                  <c:v>0.08</c:v>
                </c:pt>
                <c:pt idx="15">
                  <c:v>0.06</c:v>
                </c:pt>
                <c:pt idx="16">
                  <c:v>0.02</c:v>
                </c:pt>
                <c:pt idx="17">
                  <c:v>0.06</c:v>
                </c:pt>
              </c:numCache>
            </c:numRef>
          </c:val>
        </c:ser>
        <c:gapWidth val="219"/>
        <c:overlap val="-27"/>
        <c:axId val="140851072"/>
        <c:axId val="140852608"/>
      </c:barChart>
      <c:catAx>
        <c:axId val="14085107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852608"/>
        <c:crosses val="autoZero"/>
        <c:auto val="1"/>
        <c:lblAlgn val="ctr"/>
        <c:lblOffset val="100"/>
      </c:catAx>
      <c:valAx>
        <c:axId val="140852608"/>
        <c:scaling>
          <c:orientation val="minMax"/>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851072"/>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barChart>
        <c:barDir val="col"/>
        <c:grouping val="clustered"/>
        <c:ser>
          <c:idx val="0"/>
          <c:order val="0"/>
          <c:spPr>
            <a:solidFill>
              <a:schemeClr val="accent1"/>
            </a:solidFill>
            <a:ln>
              <a:noFill/>
            </a:ln>
            <a:effectLst/>
          </c:spPr>
          <c:cat>
            <c:strRef>
              <c:f>ダイエットやめます!$E$15:$E$22</c:f>
              <c:strCache>
                <c:ptCount val="8"/>
                <c:pt idx="0">
                  <c:v>ストレス(食事)</c:v>
                </c:pt>
                <c:pt idx="1">
                  <c:v>どうでもよくなった</c:v>
                </c:pt>
                <c:pt idx="2">
                  <c:v>体調不良</c:v>
                </c:pt>
                <c:pt idx="3">
                  <c:v>効果なし</c:v>
                </c:pt>
                <c:pt idx="4">
                  <c:v>目的達成/過達</c:v>
                </c:pt>
                <c:pt idx="5">
                  <c:v>リバウンド</c:v>
                </c:pt>
                <c:pt idx="6">
                  <c:v>生理不順</c:v>
                </c:pt>
                <c:pt idx="7">
                  <c:v>妊娠</c:v>
                </c:pt>
              </c:strCache>
            </c:strRef>
          </c:cat>
          <c:val>
            <c:numRef>
              <c:f>ダイエットやめます!$G$15:$G$22</c:f>
              <c:numCache>
                <c:formatCode>0%</c:formatCode>
                <c:ptCount val="8"/>
                <c:pt idx="0">
                  <c:v>0.40625</c:v>
                </c:pt>
                <c:pt idx="1">
                  <c:v>0.125</c:v>
                </c:pt>
                <c:pt idx="2">
                  <c:v>0.125</c:v>
                </c:pt>
                <c:pt idx="3">
                  <c:v>9.375E-2</c:v>
                </c:pt>
                <c:pt idx="4">
                  <c:v>9.375E-2</c:v>
                </c:pt>
                <c:pt idx="5">
                  <c:v>6.25E-2</c:v>
                </c:pt>
                <c:pt idx="6">
                  <c:v>6.25E-2</c:v>
                </c:pt>
                <c:pt idx="7">
                  <c:v>3.125E-2</c:v>
                </c:pt>
              </c:numCache>
            </c:numRef>
          </c:val>
        </c:ser>
        <c:gapWidth val="219"/>
        <c:overlap val="-27"/>
        <c:axId val="140889088"/>
        <c:axId val="140907264"/>
      </c:barChart>
      <c:catAx>
        <c:axId val="14088908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907264"/>
        <c:crosses val="autoZero"/>
        <c:auto val="1"/>
        <c:lblAlgn val="ctr"/>
        <c:lblOffset val="100"/>
      </c:catAx>
      <c:valAx>
        <c:axId val="140907264"/>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889088"/>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layout>
        <c:manualLayout>
          <c:xMode val="edge"/>
          <c:yMode val="edge"/>
          <c:x val="0.16073600174978128"/>
          <c:y val="8.3333333333333343E-2"/>
        </c:manualLayout>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barChart>
        <c:barDir val="bar"/>
        <c:grouping val="clustered"/>
        <c:ser>
          <c:idx val="0"/>
          <c:order val="0"/>
          <c:spPr>
            <a:solidFill>
              <a:schemeClr val="accent1"/>
            </a:solidFill>
            <a:ln>
              <a:noFill/>
            </a:ln>
            <a:effectLst/>
          </c:spPr>
          <c:cat>
            <c:strRef>
              <c:f>単語頻度解析!$C$4:$C$13</c:f>
              <c:strCache>
                <c:ptCount val="10"/>
                <c:pt idx="0">
                  <c:v>ダイエット</c:v>
                </c:pt>
                <c:pt idx="1">
                  <c:v>始める</c:v>
                </c:pt>
                <c:pt idx="2">
                  <c:v>思う</c:v>
                </c:pt>
                <c:pt idx="3">
                  <c:v>体重</c:v>
                </c:pt>
                <c:pt idx="4">
                  <c:v>やる</c:v>
                </c:pt>
                <c:pt idx="5">
                  <c:v>良い</c:v>
                </c:pt>
                <c:pt idx="6">
                  <c:v>いう</c:v>
                </c:pt>
                <c:pt idx="7">
                  <c:v>使う</c:v>
                </c:pt>
                <c:pt idx="8">
                  <c:v>運動</c:v>
                </c:pt>
                <c:pt idx="9">
                  <c:v>頑張る</c:v>
                </c:pt>
              </c:strCache>
            </c:strRef>
          </c:cat>
          <c:val>
            <c:numRef>
              <c:f>単語頻度解析!$D$4:$D$13</c:f>
              <c:numCache>
                <c:formatCode>General</c:formatCode>
                <c:ptCount val="10"/>
                <c:pt idx="0">
                  <c:v>21</c:v>
                </c:pt>
                <c:pt idx="1">
                  <c:v>19</c:v>
                </c:pt>
                <c:pt idx="2">
                  <c:v>18</c:v>
                </c:pt>
                <c:pt idx="3">
                  <c:v>12</c:v>
                </c:pt>
                <c:pt idx="4">
                  <c:v>10</c:v>
                </c:pt>
                <c:pt idx="5">
                  <c:v>10</c:v>
                </c:pt>
                <c:pt idx="6">
                  <c:v>9</c:v>
                </c:pt>
                <c:pt idx="7">
                  <c:v>9</c:v>
                </c:pt>
                <c:pt idx="8">
                  <c:v>8</c:v>
                </c:pt>
                <c:pt idx="9">
                  <c:v>8</c:v>
                </c:pt>
              </c:numCache>
            </c:numRef>
          </c:val>
        </c:ser>
        <c:gapWidth val="182"/>
        <c:axId val="141230464"/>
        <c:axId val="141232000"/>
      </c:barChart>
      <c:catAx>
        <c:axId val="141230464"/>
        <c:scaling>
          <c:orientation val="maxMin"/>
        </c:scaling>
        <c:axPos val="l"/>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232000"/>
        <c:crosses val="autoZero"/>
        <c:auto val="1"/>
        <c:lblAlgn val="ctr"/>
        <c:lblOffset val="100"/>
      </c:catAx>
      <c:valAx>
        <c:axId val="141232000"/>
        <c:scaling>
          <c:orientation val="minMax"/>
        </c:scaling>
        <c:axPos val="t"/>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230464"/>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layout>
        <c:manualLayout>
          <c:xMode val="edge"/>
          <c:yMode val="edge"/>
          <c:x val="0.38295822397200391"/>
          <c:y val="1.8099547511312222E-2"/>
        </c:manualLayout>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barChart>
        <c:barDir val="bar"/>
        <c:grouping val="clustered"/>
        <c:ser>
          <c:idx val="0"/>
          <c:order val="0"/>
          <c:spPr>
            <a:solidFill>
              <a:schemeClr val="accent1"/>
            </a:solidFill>
            <a:ln>
              <a:noFill/>
            </a:ln>
            <a:effectLst/>
          </c:spPr>
          <c:cat>
            <c:strRef>
              <c:f>単語頻度解析!$A$4:$A$13</c:f>
              <c:strCache>
                <c:ptCount val="10"/>
                <c:pt idx="0">
                  <c:v>始める</c:v>
                </c:pt>
                <c:pt idx="1">
                  <c:v>ダイエット</c:v>
                </c:pt>
                <c:pt idx="2">
                  <c:v>ダイエット法</c:v>
                </c:pt>
                <c:pt idx="3">
                  <c:v>思う</c:v>
                </c:pt>
                <c:pt idx="4">
                  <c:v>食べる</c:v>
                </c:pt>
                <c:pt idx="5">
                  <c:v>調べる</c:v>
                </c:pt>
                <c:pt idx="6">
                  <c:v>１個</c:v>
                </c:pt>
                <c:pt idx="7">
                  <c:v>２回</c:v>
                </c:pt>
                <c:pt idx="8">
                  <c:v>ある</c:v>
                </c:pt>
                <c:pt idx="9">
                  <c:v>いう</c:v>
                </c:pt>
              </c:strCache>
            </c:strRef>
          </c:cat>
          <c:val>
            <c:numRef>
              <c:f>単語頻度解析!$B$4:$B$13</c:f>
              <c:numCache>
                <c:formatCode>General</c:formatCode>
                <c:ptCount val="10"/>
                <c:pt idx="0">
                  <c:v>4</c:v>
                </c:pt>
                <c:pt idx="1">
                  <c:v>3</c:v>
                </c:pt>
                <c:pt idx="2">
                  <c:v>3</c:v>
                </c:pt>
                <c:pt idx="3">
                  <c:v>3</c:v>
                </c:pt>
                <c:pt idx="4">
                  <c:v>3</c:v>
                </c:pt>
                <c:pt idx="5">
                  <c:v>3</c:v>
                </c:pt>
                <c:pt idx="6">
                  <c:v>2</c:v>
                </c:pt>
                <c:pt idx="7">
                  <c:v>2</c:v>
                </c:pt>
                <c:pt idx="8">
                  <c:v>2</c:v>
                </c:pt>
                <c:pt idx="9">
                  <c:v>2</c:v>
                </c:pt>
              </c:numCache>
            </c:numRef>
          </c:val>
        </c:ser>
        <c:gapWidth val="182"/>
        <c:axId val="141276288"/>
        <c:axId val="141277824"/>
      </c:barChart>
      <c:catAx>
        <c:axId val="141276288"/>
        <c:scaling>
          <c:orientation val="maxMin"/>
        </c:scaling>
        <c:axPos val="l"/>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277824"/>
        <c:crosses val="autoZero"/>
        <c:auto val="1"/>
        <c:lblAlgn val="ctr"/>
        <c:lblOffset val="100"/>
      </c:catAx>
      <c:valAx>
        <c:axId val="141277824"/>
        <c:scaling>
          <c:orientation val="minMax"/>
        </c:scaling>
        <c:axPos val="t"/>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276288"/>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barChart>
        <c:barDir val="bar"/>
        <c:grouping val="clustered"/>
        <c:ser>
          <c:idx val="0"/>
          <c:order val="0"/>
          <c:spPr>
            <a:solidFill>
              <a:schemeClr val="accent1"/>
            </a:solidFill>
            <a:ln>
              <a:noFill/>
            </a:ln>
            <a:effectLst/>
          </c:spPr>
          <c:val>
            <c:numRef>
              <c:f>単語頻度解析!$H$5:$H$13</c:f>
              <c:numCache>
                <c:formatCode>General</c:formatCode>
                <c:ptCount val="9"/>
                <c:pt idx="0">
                  <c:v>3</c:v>
                </c:pt>
                <c:pt idx="1">
                  <c:v>2</c:v>
                </c:pt>
                <c:pt idx="2">
                  <c:v>2</c:v>
                </c:pt>
                <c:pt idx="3">
                  <c:v>2</c:v>
                </c:pt>
                <c:pt idx="4">
                  <c:v>2</c:v>
                </c:pt>
                <c:pt idx="5">
                  <c:v>2</c:v>
                </c:pt>
                <c:pt idx="6">
                  <c:v>2</c:v>
                </c:pt>
                <c:pt idx="7">
                  <c:v>2</c:v>
                </c:pt>
                <c:pt idx="8">
                  <c:v>2</c:v>
                </c:pt>
              </c:numCache>
            </c:numRef>
          </c:val>
        </c:ser>
        <c:gapWidth val="182"/>
        <c:axId val="142497664"/>
        <c:axId val="142499200"/>
      </c:barChart>
      <c:catAx>
        <c:axId val="142497664"/>
        <c:scaling>
          <c:orientation val="minMax"/>
        </c:scaling>
        <c:axPos val="l"/>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499200"/>
        <c:crosses val="autoZero"/>
        <c:auto val="1"/>
        <c:lblAlgn val="ctr"/>
        <c:lblOffset val="100"/>
      </c:catAx>
      <c:valAx>
        <c:axId val="142499200"/>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497664"/>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8.0469816272965844E-2"/>
          <c:y val="7.0370370370370375E-2"/>
          <c:w val="0.8870441819772521"/>
          <c:h val="0.71574876057159575"/>
        </c:manualLayout>
      </c:layout>
      <c:barChart>
        <c:barDir val="bar"/>
        <c:grouping val="clustered"/>
        <c:ser>
          <c:idx val="0"/>
          <c:order val="0"/>
          <c:spPr>
            <a:solidFill>
              <a:schemeClr val="accent1"/>
            </a:solidFill>
            <a:ln>
              <a:noFill/>
            </a:ln>
            <a:effectLst/>
          </c:spPr>
          <c:val>
            <c:numRef>
              <c:f>単語頻度解析!$H$4:$H$13</c:f>
              <c:numCache>
                <c:formatCode>General</c:formatCode>
                <c:ptCount val="10"/>
                <c:pt idx="0">
                  <c:v>12</c:v>
                </c:pt>
                <c:pt idx="1">
                  <c:v>3</c:v>
                </c:pt>
                <c:pt idx="2">
                  <c:v>2</c:v>
                </c:pt>
                <c:pt idx="3">
                  <c:v>2</c:v>
                </c:pt>
                <c:pt idx="4">
                  <c:v>2</c:v>
                </c:pt>
                <c:pt idx="5">
                  <c:v>2</c:v>
                </c:pt>
                <c:pt idx="6">
                  <c:v>2</c:v>
                </c:pt>
                <c:pt idx="7">
                  <c:v>2</c:v>
                </c:pt>
                <c:pt idx="8">
                  <c:v>2</c:v>
                </c:pt>
                <c:pt idx="9">
                  <c:v>2</c:v>
                </c:pt>
              </c:numCache>
            </c:numRef>
          </c:val>
        </c:ser>
        <c:gapWidth val="182"/>
        <c:axId val="142518912"/>
        <c:axId val="142528896"/>
      </c:barChart>
      <c:catAx>
        <c:axId val="142518912"/>
        <c:scaling>
          <c:orientation val="maxMin"/>
        </c:scaling>
        <c:axPos val="l"/>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528896"/>
        <c:crosses val="autoZero"/>
        <c:auto val="1"/>
        <c:lblAlgn val="ctr"/>
        <c:lblOffset val="100"/>
      </c:catAx>
      <c:valAx>
        <c:axId val="142528896"/>
        <c:scaling>
          <c:orientation val="minMax"/>
        </c:scaling>
        <c:axPos val="t"/>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518912"/>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Sheet2!$D$64:$D$75</c:f>
              <c:numCache>
                <c:formatCode>General</c:formatCode>
                <c:ptCount val="12"/>
                <c:pt idx="0">
                  <c:v>52</c:v>
                </c:pt>
                <c:pt idx="1">
                  <c:v>41</c:v>
                </c:pt>
                <c:pt idx="2">
                  <c:v>56</c:v>
                </c:pt>
                <c:pt idx="3">
                  <c:v>63</c:v>
                </c:pt>
                <c:pt idx="4">
                  <c:v>56</c:v>
                </c:pt>
                <c:pt idx="5">
                  <c:v>59</c:v>
                </c:pt>
                <c:pt idx="6">
                  <c:v>59</c:v>
                </c:pt>
                <c:pt idx="7">
                  <c:v>56</c:v>
                </c:pt>
                <c:pt idx="8">
                  <c:v>78</c:v>
                </c:pt>
                <c:pt idx="9">
                  <c:v>54</c:v>
                </c:pt>
                <c:pt idx="10">
                  <c:v>68</c:v>
                </c:pt>
                <c:pt idx="11">
                  <c:v>63</c:v>
                </c:pt>
              </c:numCache>
            </c:numRef>
          </c:yVal>
        </c:ser>
        <c:axId val="140130944"/>
        <c:axId val="140149504"/>
      </c:scatterChart>
      <c:valAx>
        <c:axId val="140130944"/>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149504"/>
        <c:crosses val="autoZero"/>
        <c:crossBetween val="midCat"/>
      </c:valAx>
      <c:valAx>
        <c:axId val="14014950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130944"/>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barChart>
        <c:barDir val="bar"/>
        <c:grouping val="clustered"/>
        <c:ser>
          <c:idx val="0"/>
          <c:order val="0"/>
          <c:spPr>
            <a:solidFill>
              <a:schemeClr val="accent1"/>
            </a:solidFill>
            <a:ln>
              <a:noFill/>
            </a:ln>
            <a:effectLst/>
          </c:spPr>
          <c:val>
            <c:numRef>
              <c:f>単語頻度解析!$H$17:$H$19</c:f>
              <c:numCache>
                <c:formatCode>General</c:formatCode>
                <c:ptCount val="3"/>
                <c:pt idx="0">
                  <c:v>2</c:v>
                </c:pt>
                <c:pt idx="1">
                  <c:v>2</c:v>
                </c:pt>
                <c:pt idx="2">
                  <c:v>2</c:v>
                </c:pt>
              </c:numCache>
            </c:numRef>
          </c:val>
        </c:ser>
        <c:gapWidth val="182"/>
        <c:axId val="193097088"/>
        <c:axId val="193107072"/>
      </c:barChart>
      <c:catAx>
        <c:axId val="193097088"/>
        <c:scaling>
          <c:orientation val="minMax"/>
        </c:scaling>
        <c:axPos val="l"/>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107072"/>
        <c:crosses val="autoZero"/>
        <c:auto val="1"/>
        <c:lblAlgn val="ctr"/>
        <c:lblOffset val="100"/>
      </c:catAx>
      <c:valAx>
        <c:axId val="193107072"/>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097088"/>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tx>
            <c:strRef>
              <c:f>'一般人のデータ(女性)'!$K$2</c:f>
              <c:strCache>
                <c:ptCount val="1"/>
                <c:pt idx="0">
                  <c:v>身長(cm)</c:v>
                </c:pt>
              </c:strCache>
            </c:strRef>
          </c:tx>
          <c:spPr>
            <a:ln w="19050" cap="rnd">
              <a:noFill/>
              <a:round/>
            </a:ln>
            <a:effectLst/>
          </c:spPr>
          <c:marker>
            <c:symbol val="square"/>
            <c:size val="10"/>
            <c:spPr>
              <a:solidFill>
                <a:srgbClr val="FFC000"/>
              </a:solidFill>
              <a:ln w="9525">
                <a:solidFill>
                  <a:schemeClr val="tx1"/>
                </a:solidFill>
              </a:ln>
              <a:effectLst/>
            </c:spPr>
          </c:marker>
          <c:xVal>
            <c:numRef>
              <c:f>'一般人のデータ(女性)'!$I$3:$I$320</c:f>
              <c:numCache>
                <c:formatCode>0.0</c:formatCode>
                <c:ptCount val="318"/>
                <c:pt idx="0">
                  <c:v>60.8</c:v>
                </c:pt>
                <c:pt idx="1">
                  <c:v>58</c:v>
                </c:pt>
                <c:pt idx="2">
                  <c:v>60</c:v>
                </c:pt>
                <c:pt idx="3">
                  <c:v>57.6</c:v>
                </c:pt>
                <c:pt idx="4">
                  <c:v>55.2</c:v>
                </c:pt>
                <c:pt idx="5">
                  <c:v>62</c:v>
                </c:pt>
                <c:pt idx="6">
                  <c:v>63</c:v>
                </c:pt>
                <c:pt idx="7">
                  <c:v>49.4</c:v>
                </c:pt>
                <c:pt idx="8">
                  <c:v>54.4</c:v>
                </c:pt>
                <c:pt idx="9">
                  <c:v>60</c:v>
                </c:pt>
                <c:pt idx="10">
                  <c:v>54</c:v>
                </c:pt>
                <c:pt idx="11">
                  <c:v>48</c:v>
                </c:pt>
                <c:pt idx="12">
                  <c:v>67.8</c:v>
                </c:pt>
                <c:pt idx="13">
                  <c:v>46.2</c:v>
                </c:pt>
                <c:pt idx="14">
                  <c:v>41.6</c:v>
                </c:pt>
                <c:pt idx="15">
                  <c:v>58.2</c:v>
                </c:pt>
                <c:pt idx="16">
                  <c:v>50.2</c:v>
                </c:pt>
                <c:pt idx="17">
                  <c:v>76.400000000000006</c:v>
                </c:pt>
                <c:pt idx="18">
                  <c:v>64.8</c:v>
                </c:pt>
                <c:pt idx="19">
                  <c:v>51.2</c:v>
                </c:pt>
                <c:pt idx="20">
                  <c:v>45.2</c:v>
                </c:pt>
                <c:pt idx="21">
                  <c:v>62.2</c:v>
                </c:pt>
                <c:pt idx="22">
                  <c:v>48.8</c:v>
                </c:pt>
                <c:pt idx="23">
                  <c:v>47.2</c:v>
                </c:pt>
                <c:pt idx="24">
                  <c:v>58.6</c:v>
                </c:pt>
                <c:pt idx="25">
                  <c:v>45.6</c:v>
                </c:pt>
                <c:pt idx="26">
                  <c:v>50.4</c:v>
                </c:pt>
                <c:pt idx="27">
                  <c:v>54</c:v>
                </c:pt>
                <c:pt idx="28">
                  <c:v>53.6</c:v>
                </c:pt>
                <c:pt idx="29">
                  <c:v>53.4</c:v>
                </c:pt>
                <c:pt idx="30">
                  <c:v>47.2</c:v>
                </c:pt>
                <c:pt idx="31">
                  <c:v>57.4</c:v>
                </c:pt>
                <c:pt idx="32">
                  <c:v>43.4</c:v>
                </c:pt>
                <c:pt idx="33">
                  <c:v>53.2</c:v>
                </c:pt>
                <c:pt idx="34">
                  <c:v>57.4</c:v>
                </c:pt>
                <c:pt idx="35">
                  <c:v>50</c:v>
                </c:pt>
                <c:pt idx="36">
                  <c:v>55</c:v>
                </c:pt>
                <c:pt idx="37">
                  <c:v>37.799999999999997</c:v>
                </c:pt>
                <c:pt idx="38">
                  <c:v>53.6</c:v>
                </c:pt>
                <c:pt idx="39">
                  <c:v>60.4</c:v>
                </c:pt>
                <c:pt idx="40">
                  <c:v>48</c:v>
                </c:pt>
                <c:pt idx="41">
                  <c:v>50.6</c:v>
                </c:pt>
                <c:pt idx="42">
                  <c:v>51</c:v>
                </c:pt>
                <c:pt idx="43">
                  <c:v>54.2</c:v>
                </c:pt>
                <c:pt idx="44">
                  <c:v>62.6</c:v>
                </c:pt>
                <c:pt idx="45">
                  <c:v>55.8</c:v>
                </c:pt>
                <c:pt idx="46">
                  <c:v>63.2</c:v>
                </c:pt>
                <c:pt idx="47">
                  <c:v>50.2</c:v>
                </c:pt>
                <c:pt idx="48">
                  <c:v>62</c:v>
                </c:pt>
                <c:pt idx="49">
                  <c:v>54.8</c:v>
                </c:pt>
                <c:pt idx="50">
                  <c:v>45.2</c:v>
                </c:pt>
                <c:pt idx="51">
                  <c:v>59.8</c:v>
                </c:pt>
                <c:pt idx="52">
                  <c:v>47.4</c:v>
                </c:pt>
                <c:pt idx="53">
                  <c:v>37.200000000000003</c:v>
                </c:pt>
                <c:pt idx="54">
                  <c:v>50.6</c:v>
                </c:pt>
                <c:pt idx="55">
                  <c:v>46.8</c:v>
                </c:pt>
                <c:pt idx="56">
                  <c:v>55.8</c:v>
                </c:pt>
                <c:pt idx="57">
                  <c:v>44.8</c:v>
                </c:pt>
                <c:pt idx="58">
                  <c:v>50.4</c:v>
                </c:pt>
                <c:pt idx="59">
                  <c:v>58</c:v>
                </c:pt>
                <c:pt idx="60">
                  <c:v>56.2</c:v>
                </c:pt>
                <c:pt idx="61">
                  <c:v>48.4</c:v>
                </c:pt>
                <c:pt idx="62">
                  <c:v>57.8</c:v>
                </c:pt>
                <c:pt idx="63">
                  <c:v>46.2</c:v>
                </c:pt>
                <c:pt idx="64">
                  <c:v>49.8</c:v>
                </c:pt>
                <c:pt idx="65">
                  <c:v>67.8</c:v>
                </c:pt>
                <c:pt idx="66">
                  <c:v>55.2</c:v>
                </c:pt>
                <c:pt idx="67">
                  <c:v>56</c:v>
                </c:pt>
                <c:pt idx="68">
                  <c:v>58.4</c:v>
                </c:pt>
                <c:pt idx="69">
                  <c:v>51.6</c:v>
                </c:pt>
                <c:pt idx="70">
                  <c:v>49.4</c:v>
                </c:pt>
                <c:pt idx="71">
                  <c:v>48</c:v>
                </c:pt>
                <c:pt idx="72">
                  <c:v>66.2</c:v>
                </c:pt>
                <c:pt idx="73">
                  <c:v>62.2</c:v>
                </c:pt>
                <c:pt idx="74">
                  <c:v>77.2</c:v>
                </c:pt>
                <c:pt idx="75">
                  <c:v>66.2</c:v>
                </c:pt>
                <c:pt idx="76">
                  <c:v>51.2</c:v>
                </c:pt>
                <c:pt idx="77">
                  <c:v>53.4</c:v>
                </c:pt>
                <c:pt idx="78">
                  <c:v>57</c:v>
                </c:pt>
                <c:pt idx="79">
                  <c:v>47.2</c:v>
                </c:pt>
                <c:pt idx="80">
                  <c:v>48.2</c:v>
                </c:pt>
                <c:pt idx="81">
                  <c:v>40</c:v>
                </c:pt>
                <c:pt idx="82">
                  <c:v>44.6</c:v>
                </c:pt>
                <c:pt idx="83">
                  <c:v>54.4</c:v>
                </c:pt>
                <c:pt idx="84">
                  <c:v>48.8</c:v>
                </c:pt>
                <c:pt idx="85">
                  <c:v>46.6</c:v>
                </c:pt>
                <c:pt idx="86">
                  <c:v>56.6</c:v>
                </c:pt>
                <c:pt idx="87">
                  <c:v>51.4</c:v>
                </c:pt>
                <c:pt idx="88">
                  <c:v>46</c:v>
                </c:pt>
                <c:pt idx="89">
                  <c:v>54</c:v>
                </c:pt>
                <c:pt idx="90">
                  <c:v>40.799999999999997</c:v>
                </c:pt>
                <c:pt idx="91">
                  <c:v>51</c:v>
                </c:pt>
                <c:pt idx="92">
                  <c:v>41.4</c:v>
                </c:pt>
                <c:pt idx="93">
                  <c:v>58.8</c:v>
                </c:pt>
                <c:pt idx="94">
                  <c:v>63.8</c:v>
                </c:pt>
                <c:pt idx="95">
                  <c:v>43</c:v>
                </c:pt>
                <c:pt idx="96">
                  <c:v>65.8</c:v>
                </c:pt>
                <c:pt idx="97">
                  <c:v>41</c:v>
                </c:pt>
                <c:pt idx="98">
                  <c:v>51</c:v>
                </c:pt>
                <c:pt idx="99">
                  <c:v>58.8</c:v>
                </c:pt>
                <c:pt idx="100">
                  <c:v>65.8</c:v>
                </c:pt>
                <c:pt idx="101">
                  <c:v>50</c:v>
                </c:pt>
                <c:pt idx="102">
                  <c:v>44.6</c:v>
                </c:pt>
                <c:pt idx="103">
                  <c:v>60.2</c:v>
                </c:pt>
                <c:pt idx="104">
                  <c:v>51.6</c:v>
                </c:pt>
                <c:pt idx="105">
                  <c:v>46.4</c:v>
                </c:pt>
                <c:pt idx="106">
                  <c:v>52.6</c:v>
                </c:pt>
              </c:numCache>
            </c:numRef>
          </c:xVal>
          <c:yVal>
            <c:numRef>
              <c:f>'一般人のデータ(女性)'!$K$3:$K$320</c:f>
              <c:numCache>
                <c:formatCode>0.0_);[Red]\(0.0\)</c:formatCode>
                <c:ptCount val="318"/>
                <c:pt idx="0">
                  <c:v>166.5</c:v>
                </c:pt>
                <c:pt idx="1">
                  <c:v>166.3</c:v>
                </c:pt>
                <c:pt idx="2">
                  <c:v>164</c:v>
                </c:pt>
                <c:pt idx="3">
                  <c:v>167.8</c:v>
                </c:pt>
                <c:pt idx="4">
                  <c:v>166.1</c:v>
                </c:pt>
                <c:pt idx="5">
                  <c:v>173</c:v>
                </c:pt>
                <c:pt idx="6">
                  <c:v>166.9</c:v>
                </c:pt>
                <c:pt idx="7">
                  <c:v>157.4</c:v>
                </c:pt>
                <c:pt idx="8">
                  <c:v>168.8</c:v>
                </c:pt>
                <c:pt idx="9">
                  <c:v>165.8</c:v>
                </c:pt>
                <c:pt idx="10">
                  <c:v>166.6</c:v>
                </c:pt>
                <c:pt idx="11">
                  <c:v>165.5</c:v>
                </c:pt>
                <c:pt idx="12">
                  <c:v>167.1</c:v>
                </c:pt>
                <c:pt idx="13">
                  <c:v>164.1</c:v>
                </c:pt>
                <c:pt idx="14">
                  <c:v>144</c:v>
                </c:pt>
                <c:pt idx="15">
                  <c:v>161.6</c:v>
                </c:pt>
                <c:pt idx="16">
                  <c:v>157.69999999999999</c:v>
                </c:pt>
                <c:pt idx="17">
                  <c:v>161.69999999999999</c:v>
                </c:pt>
                <c:pt idx="18">
                  <c:v>155.30000000000001</c:v>
                </c:pt>
                <c:pt idx="19">
                  <c:v>160</c:v>
                </c:pt>
                <c:pt idx="20">
                  <c:v>154</c:v>
                </c:pt>
                <c:pt idx="21">
                  <c:v>158.4</c:v>
                </c:pt>
                <c:pt idx="22">
                  <c:v>159.80000000000001</c:v>
                </c:pt>
                <c:pt idx="23">
                  <c:v>156.5</c:v>
                </c:pt>
                <c:pt idx="24">
                  <c:v>163.5</c:v>
                </c:pt>
                <c:pt idx="25">
                  <c:v>152.6</c:v>
                </c:pt>
                <c:pt idx="26">
                  <c:v>154.5</c:v>
                </c:pt>
                <c:pt idx="27">
                  <c:v>162.30000000000001</c:v>
                </c:pt>
                <c:pt idx="28">
                  <c:v>145</c:v>
                </c:pt>
                <c:pt idx="29">
                  <c:v>151.1</c:v>
                </c:pt>
                <c:pt idx="30">
                  <c:v>150.1</c:v>
                </c:pt>
                <c:pt idx="31">
                  <c:v>157.5</c:v>
                </c:pt>
                <c:pt idx="32">
                  <c:v>154.6</c:v>
                </c:pt>
                <c:pt idx="33">
                  <c:v>155.19999999999999</c:v>
                </c:pt>
                <c:pt idx="34">
                  <c:v>163.6</c:v>
                </c:pt>
                <c:pt idx="35">
                  <c:v>162.9</c:v>
                </c:pt>
                <c:pt idx="36">
                  <c:v>160.6</c:v>
                </c:pt>
                <c:pt idx="37">
                  <c:v>151.30000000000001</c:v>
                </c:pt>
                <c:pt idx="38">
                  <c:v>157.80000000000001</c:v>
                </c:pt>
                <c:pt idx="39">
                  <c:v>161</c:v>
                </c:pt>
                <c:pt idx="40">
                  <c:v>158.5</c:v>
                </c:pt>
                <c:pt idx="41">
                  <c:v>154</c:v>
                </c:pt>
                <c:pt idx="42">
                  <c:v>155.1</c:v>
                </c:pt>
                <c:pt idx="43">
                  <c:v>153.30000000000001</c:v>
                </c:pt>
                <c:pt idx="44">
                  <c:v>158.5</c:v>
                </c:pt>
                <c:pt idx="45">
                  <c:v>152.9</c:v>
                </c:pt>
                <c:pt idx="46">
                  <c:v>163.80000000000001</c:v>
                </c:pt>
                <c:pt idx="47">
                  <c:v>157.5</c:v>
                </c:pt>
                <c:pt idx="48">
                  <c:v>155.5</c:v>
                </c:pt>
                <c:pt idx="49">
                  <c:v>151.1</c:v>
                </c:pt>
                <c:pt idx="50">
                  <c:v>154</c:v>
                </c:pt>
                <c:pt idx="51">
                  <c:v>163</c:v>
                </c:pt>
                <c:pt idx="52">
                  <c:v>152</c:v>
                </c:pt>
                <c:pt idx="53">
                  <c:v>154.19999999999999</c:v>
                </c:pt>
                <c:pt idx="54">
                  <c:v>156.9</c:v>
                </c:pt>
                <c:pt idx="55">
                  <c:v>154.30000000000001</c:v>
                </c:pt>
                <c:pt idx="56">
                  <c:v>154.69999999999999</c:v>
                </c:pt>
                <c:pt idx="57">
                  <c:v>153.80000000000001</c:v>
                </c:pt>
                <c:pt idx="58">
                  <c:v>163.4</c:v>
                </c:pt>
                <c:pt idx="59">
                  <c:v>157.5</c:v>
                </c:pt>
                <c:pt idx="60">
                  <c:v>161.9</c:v>
                </c:pt>
                <c:pt idx="61">
                  <c:v>160.6</c:v>
                </c:pt>
                <c:pt idx="62">
                  <c:v>152.30000000000001</c:v>
                </c:pt>
                <c:pt idx="63">
                  <c:v>160.80000000000001</c:v>
                </c:pt>
                <c:pt idx="64">
                  <c:v>151.1</c:v>
                </c:pt>
                <c:pt idx="65">
                  <c:v>160.69999999999999</c:v>
                </c:pt>
                <c:pt idx="66">
                  <c:v>158.1</c:v>
                </c:pt>
                <c:pt idx="67">
                  <c:v>155.5</c:v>
                </c:pt>
                <c:pt idx="68">
                  <c:v>155.1</c:v>
                </c:pt>
                <c:pt idx="69">
                  <c:v>163.19999999999999</c:v>
                </c:pt>
                <c:pt idx="70">
                  <c:v>162.6</c:v>
                </c:pt>
                <c:pt idx="71">
                  <c:v>155.9</c:v>
                </c:pt>
                <c:pt idx="72">
                  <c:v>159.80000000000001</c:v>
                </c:pt>
                <c:pt idx="73">
                  <c:v>165.2</c:v>
                </c:pt>
                <c:pt idx="74">
                  <c:v>172.1</c:v>
                </c:pt>
                <c:pt idx="75">
                  <c:v>163.69999999999999</c:v>
                </c:pt>
                <c:pt idx="76">
                  <c:v>165.2</c:v>
                </c:pt>
                <c:pt idx="77">
                  <c:v>163.80000000000001</c:v>
                </c:pt>
                <c:pt idx="78">
                  <c:v>164.5</c:v>
                </c:pt>
                <c:pt idx="79">
                  <c:v>157.6</c:v>
                </c:pt>
                <c:pt idx="80">
                  <c:v>151.80000000000001</c:v>
                </c:pt>
                <c:pt idx="81">
                  <c:v>153.4</c:v>
                </c:pt>
                <c:pt idx="82">
                  <c:v>153.19999999999999</c:v>
                </c:pt>
                <c:pt idx="83">
                  <c:v>157.80000000000001</c:v>
                </c:pt>
                <c:pt idx="84">
                  <c:v>157.80000000000001</c:v>
                </c:pt>
                <c:pt idx="85">
                  <c:v>154.4</c:v>
                </c:pt>
                <c:pt idx="86">
                  <c:v>162.69999999999999</c:v>
                </c:pt>
                <c:pt idx="87">
                  <c:v>161.19999999999999</c:v>
                </c:pt>
                <c:pt idx="88">
                  <c:v>153.4</c:v>
                </c:pt>
                <c:pt idx="89">
                  <c:v>159.69999999999999</c:v>
                </c:pt>
                <c:pt idx="90">
                  <c:v>152.19999999999999</c:v>
                </c:pt>
                <c:pt idx="91">
                  <c:v>152</c:v>
                </c:pt>
                <c:pt idx="92">
                  <c:v>158.69999999999999</c:v>
                </c:pt>
                <c:pt idx="93">
                  <c:v>157.80000000000001</c:v>
                </c:pt>
                <c:pt idx="94">
                  <c:v>156.69999999999999</c:v>
                </c:pt>
                <c:pt idx="95">
                  <c:v>158.9</c:v>
                </c:pt>
                <c:pt idx="96">
                  <c:v>160.5</c:v>
                </c:pt>
                <c:pt idx="97">
                  <c:v>154.19999999999999</c:v>
                </c:pt>
                <c:pt idx="98">
                  <c:v>153.6</c:v>
                </c:pt>
                <c:pt idx="99">
                  <c:v>153.30000000000001</c:v>
                </c:pt>
                <c:pt idx="100">
                  <c:v>162.69999999999999</c:v>
                </c:pt>
                <c:pt idx="101">
                  <c:v>158.69999999999999</c:v>
                </c:pt>
                <c:pt idx="102">
                  <c:v>157</c:v>
                </c:pt>
                <c:pt idx="103">
                  <c:v>159.5</c:v>
                </c:pt>
                <c:pt idx="104">
                  <c:v>154.9</c:v>
                </c:pt>
                <c:pt idx="105">
                  <c:v>161.6</c:v>
                </c:pt>
                <c:pt idx="106">
                  <c:v>163.80000000000001</c:v>
                </c:pt>
              </c:numCache>
            </c:numRef>
          </c:yVal>
        </c:ser>
        <c:axId val="138174848"/>
        <c:axId val="138176768"/>
      </c:scatterChart>
      <c:valAx>
        <c:axId val="138174848"/>
        <c:scaling>
          <c:orientation val="minMax"/>
          <c:max val="90"/>
          <c:min val="35"/>
        </c:scaling>
        <c:axPos val="t"/>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8176768"/>
        <c:crosses val="autoZero"/>
        <c:crossBetween val="midCat"/>
      </c:valAx>
      <c:valAx>
        <c:axId val="138176768"/>
        <c:scaling>
          <c:orientation val="maxMin"/>
          <c:max val="180"/>
          <c:min val="140"/>
        </c:scaling>
        <c:axPos val="l"/>
        <c:majorGridlines>
          <c:spPr>
            <a:ln w="9525" cap="flat" cmpd="sng" algn="ctr">
              <a:solidFill>
                <a:schemeClr val="tx1">
                  <a:lumMod val="15000"/>
                  <a:lumOff val="85000"/>
                </a:schemeClr>
              </a:solidFill>
              <a:round/>
            </a:ln>
            <a:effectLst/>
          </c:spPr>
        </c:majorGridlines>
        <c:numFmt formatCode="0.0_);[Red]\(0.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8174848"/>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tx>
            <c:strRef>
              <c:f>'[1]芸能人・モデルのスリーサイズ(BMI測定)'!$C$1</c:f>
              <c:strCache>
                <c:ptCount val="1"/>
                <c:pt idx="0">
                  <c:v>身長</c:v>
                </c:pt>
              </c:strCache>
            </c:strRef>
          </c:tx>
          <c:spPr>
            <a:ln w="19050" cap="rnd">
              <a:noFill/>
              <a:round/>
            </a:ln>
            <a:effectLst/>
          </c:spPr>
          <c:marker>
            <c:symbol val="circle"/>
            <c:size val="10"/>
            <c:spPr>
              <a:solidFill>
                <a:srgbClr val="66FF66"/>
              </a:solidFill>
              <a:ln w="9525">
                <a:noFill/>
              </a:ln>
              <a:effectLst/>
            </c:spPr>
          </c:marker>
          <c:xVal>
            <c:numRef>
              <c:f>'[1]芸能人・モデルのスリーサイズ(BMI測定)'!$B$2:$B$388</c:f>
              <c:numCache>
                <c:formatCode>General</c:formatCode>
                <c:ptCount val="387"/>
                <c:pt idx="0">
                  <c:v>34</c:v>
                </c:pt>
                <c:pt idx="1">
                  <c:v>37.5</c:v>
                </c:pt>
                <c:pt idx="2">
                  <c:v>38</c:v>
                </c:pt>
                <c:pt idx="3">
                  <c:v>39</c:v>
                </c:pt>
                <c:pt idx="4">
                  <c:v>39</c:v>
                </c:pt>
                <c:pt idx="5">
                  <c:v>40</c:v>
                </c:pt>
                <c:pt idx="6">
                  <c:v>40</c:v>
                </c:pt>
                <c:pt idx="7">
                  <c:v>40</c:v>
                </c:pt>
                <c:pt idx="8">
                  <c:v>40</c:v>
                </c:pt>
                <c:pt idx="9">
                  <c:v>40</c:v>
                </c:pt>
                <c:pt idx="10">
                  <c:v>40</c:v>
                </c:pt>
                <c:pt idx="11">
                  <c:v>40</c:v>
                </c:pt>
                <c:pt idx="12">
                  <c:v>41</c:v>
                </c:pt>
                <c:pt idx="13">
                  <c:v>41</c:v>
                </c:pt>
                <c:pt idx="14">
                  <c:v>41</c:v>
                </c:pt>
                <c:pt idx="15">
                  <c:v>41</c:v>
                </c:pt>
                <c:pt idx="16">
                  <c:v>41</c:v>
                </c:pt>
                <c:pt idx="17">
                  <c:v>41</c:v>
                </c:pt>
                <c:pt idx="18">
                  <c:v>41</c:v>
                </c:pt>
                <c:pt idx="19">
                  <c:v>41</c:v>
                </c:pt>
                <c:pt idx="20">
                  <c:v>42</c:v>
                </c:pt>
                <c:pt idx="21">
                  <c:v>42</c:v>
                </c:pt>
                <c:pt idx="22">
                  <c:v>42</c:v>
                </c:pt>
                <c:pt idx="23">
                  <c:v>42</c:v>
                </c:pt>
                <c:pt idx="24">
                  <c:v>42</c:v>
                </c:pt>
                <c:pt idx="25">
                  <c:v>42</c:v>
                </c:pt>
                <c:pt idx="26">
                  <c:v>42</c:v>
                </c:pt>
                <c:pt idx="27">
                  <c:v>42</c:v>
                </c:pt>
                <c:pt idx="28">
                  <c:v>42</c:v>
                </c:pt>
                <c:pt idx="29">
                  <c:v>42</c:v>
                </c:pt>
                <c:pt idx="30">
                  <c:v>42</c:v>
                </c:pt>
                <c:pt idx="31">
                  <c:v>42</c:v>
                </c:pt>
                <c:pt idx="32">
                  <c:v>42.5</c:v>
                </c:pt>
                <c:pt idx="33">
                  <c:v>43</c:v>
                </c:pt>
                <c:pt idx="34">
                  <c:v>43</c:v>
                </c:pt>
                <c:pt idx="35">
                  <c:v>43</c:v>
                </c:pt>
                <c:pt idx="36">
                  <c:v>43</c:v>
                </c:pt>
                <c:pt idx="37">
                  <c:v>43</c:v>
                </c:pt>
                <c:pt idx="38">
                  <c:v>43</c:v>
                </c:pt>
                <c:pt idx="39">
                  <c:v>43</c:v>
                </c:pt>
                <c:pt idx="40">
                  <c:v>43</c:v>
                </c:pt>
                <c:pt idx="41">
                  <c:v>43</c:v>
                </c:pt>
                <c:pt idx="42">
                  <c:v>43</c:v>
                </c:pt>
                <c:pt idx="43">
                  <c:v>43</c:v>
                </c:pt>
                <c:pt idx="44">
                  <c:v>43</c:v>
                </c:pt>
                <c:pt idx="45">
                  <c:v>43</c:v>
                </c:pt>
                <c:pt idx="46">
                  <c:v>43</c:v>
                </c:pt>
                <c:pt idx="47">
                  <c:v>43</c:v>
                </c:pt>
                <c:pt idx="48">
                  <c:v>43</c:v>
                </c:pt>
                <c:pt idx="49">
                  <c:v>44</c:v>
                </c:pt>
                <c:pt idx="50">
                  <c:v>44</c:v>
                </c:pt>
                <c:pt idx="51">
                  <c:v>44</c:v>
                </c:pt>
                <c:pt idx="52">
                  <c:v>44</c:v>
                </c:pt>
                <c:pt idx="53">
                  <c:v>44</c:v>
                </c:pt>
                <c:pt idx="54">
                  <c:v>44</c:v>
                </c:pt>
                <c:pt idx="55">
                  <c:v>44</c:v>
                </c:pt>
                <c:pt idx="56">
                  <c:v>44</c:v>
                </c:pt>
                <c:pt idx="57">
                  <c:v>44</c:v>
                </c:pt>
                <c:pt idx="58">
                  <c:v>44</c:v>
                </c:pt>
                <c:pt idx="59">
                  <c:v>44</c:v>
                </c:pt>
                <c:pt idx="60">
                  <c:v>44</c:v>
                </c:pt>
                <c:pt idx="61">
                  <c:v>45</c:v>
                </c:pt>
                <c:pt idx="62">
                  <c:v>45</c:v>
                </c:pt>
                <c:pt idx="63">
                  <c:v>45</c:v>
                </c:pt>
                <c:pt idx="64">
                  <c:v>45</c:v>
                </c:pt>
                <c:pt idx="65">
                  <c:v>45</c:v>
                </c:pt>
                <c:pt idx="66">
                  <c:v>45</c:v>
                </c:pt>
                <c:pt idx="67">
                  <c:v>45</c:v>
                </c:pt>
                <c:pt idx="68">
                  <c:v>45</c:v>
                </c:pt>
                <c:pt idx="69">
                  <c:v>45</c:v>
                </c:pt>
                <c:pt idx="70">
                  <c:v>45</c:v>
                </c:pt>
                <c:pt idx="71">
                  <c:v>45</c:v>
                </c:pt>
                <c:pt idx="72">
                  <c:v>45</c:v>
                </c:pt>
                <c:pt idx="73">
                  <c:v>45</c:v>
                </c:pt>
                <c:pt idx="74">
                  <c:v>45</c:v>
                </c:pt>
                <c:pt idx="75">
                  <c:v>45</c:v>
                </c:pt>
                <c:pt idx="76">
                  <c:v>45</c:v>
                </c:pt>
                <c:pt idx="77">
                  <c:v>46</c:v>
                </c:pt>
                <c:pt idx="78">
                  <c:v>46</c:v>
                </c:pt>
                <c:pt idx="79">
                  <c:v>46</c:v>
                </c:pt>
                <c:pt idx="80">
                  <c:v>46</c:v>
                </c:pt>
                <c:pt idx="81">
                  <c:v>46</c:v>
                </c:pt>
                <c:pt idx="82">
                  <c:v>46</c:v>
                </c:pt>
                <c:pt idx="83">
                  <c:v>46</c:v>
                </c:pt>
                <c:pt idx="84">
                  <c:v>46</c:v>
                </c:pt>
                <c:pt idx="85">
                  <c:v>46</c:v>
                </c:pt>
                <c:pt idx="86">
                  <c:v>46</c:v>
                </c:pt>
                <c:pt idx="87">
                  <c:v>47</c:v>
                </c:pt>
                <c:pt idx="88">
                  <c:v>47</c:v>
                </c:pt>
                <c:pt idx="89">
                  <c:v>47</c:v>
                </c:pt>
                <c:pt idx="90">
                  <c:v>47</c:v>
                </c:pt>
                <c:pt idx="91">
                  <c:v>47</c:v>
                </c:pt>
                <c:pt idx="92">
                  <c:v>47</c:v>
                </c:pt>
                <c:pt idx="93">
                  <c:v>47</c:v>
                </c:pt>
                <c:pt idx="94">
                  <c:v>47</c:v>
                </c:pt>
                <c:pt idx="95">
                  <c:v>47</c:v>
                </c:pt>
                <c:pt idx="96">
                  <c:v>47</c:v>
                </c:pt>
                <c:pt idx="97">
                  <c:v>47</c:v>
                </c:pt>
                <c:pt idx="98">
                  <c:v>47</c:v>
                </c:pt>
                <c:pt idx="99">
                  <c:v>47</c:v>
                </c:pt>
                <c:pt idx="100">
                  <c:v>47</c:v>
                </c:pt>
                <c:pt idx="101">
                  <c:v>47</c:v>
                </c:pt>
                <c:pt idx="102">
                  <c:v>47</c:v>
                </c:pt>
                <c:pt idx="103">
                  <c:v>47</c:v>
                </c:pt>
                <c:pt idx="104">
                  <c:v>47.2</c:v>
                </c:pt>
                <c:pt idx="105">
                  <c:v>48</c:v>
                </c:pt>
                <c:pt idx="106">
                  <c:v>48</c:v>
                </c:pt>
                <c:pt idx="107">
                  <c:v>48</c:v>
                </c:pt>
                <c:pt idx="108">
                  <c:v>48</c:v>
                </c:pt>
                <c:pt idx="109">
                  <c:v>48</c:v>
                </c:pt>
                <c:pt idx="110">
                  <c:v>48</c:v>
                </c:pt>
                <c:pt idx="111">
                  <c:v>48</c:v>
                </c:pt>
                <c:pt idx="112">
                  <c:v>48</c:v>
                </c:pt>
                <c:pt idx="113">
                  <c:v>48</c:v>
                </c:pt>
                <c:pt idx="114">
                  <c:v>48</c:v>
                </c:pt>
                <c:pt idx="115">
                  <c:v>48</c:v>
                </c:pt>
                <c:pt idx="116">
                  <c:v>48</c:v>
                </c:pt>
                <c:pt idx="117">
                  <c:v>48</c:v>
                </c:pt>
                <c:pt idx="118">
                  <c:v>48</c:v>
                </c:pt>
                <c:pt idx="119">
                  <c:v>48</c:v>
                </c:pt>
                <c:pt idx="120">
                  <c:v>48</c:v>
                </c:pt>
                <c:pt idx="121">
                  <c:v>48</c:v>
                </c:pt>
                <c:pt idx="122">
                  <c:v>48</c:v>
                </c:pt>
                <c:pt idx="123">
                  <c:v>48</c:v>
                </c:pt>
                <c:pt idx="124">
                  <c:v>48</c:v>
                </c:pt>
                <c:pt idx="125">
                  <c:v>48.5</c:v>
                </c:pt>
                <c:pt idx="126">
                  <c:v>48.5</c:v>
                </c:pt>
                <c:pt idx="127">
                  <c:v>49</c:v>
                </c:pt>
                <c:pt idx="128">
                  <c:v>49</c:v>
                </c:pt>
                <c:pt idx="129">
                  <c:v>49</c:v>
                </c:pt>
                <c:pt idx="130">
                  <c:v>49</c:v>
                </c:pt>
                <c:pt idx="131">
                  <c:v>49</c:v>
                </c:pt>
                <c:pt idx="132">
                  <c:v>49</c:v>
                </c:pt>
                <c:pt idx="133">
                  <c:v>49.5</c:v>
                </c:pt>
                <c:pt idx="134">
                  <c:v>50</c:v>
                </c:pt>
                <c:pt idx="135">
                  <c:v>50</c:v>
                </c:pt>
                <c:pt idx="136">
                  <c:v>50</c:v>
                </c:pt>
                <c:pt idx="137">
                  <c:v>50</c:v>
                </c:pt>
                <c:pt idx="138">
                  <c:v>50</c:v>
                </c:pt>
                <c:pt idx="139">
                  <c:v>50</c:v>
                </c:pt>
                <c:pt idx="140">
                  <c:v>50</c:v>
                </c:pt>
                <c:pt idx="141">
                  <c:v>50</c:v>
                </c:pt>
                <c:pt idx="142">
                  <c:v>50</c:v>
                </c:pt>
                <c:pt idx="143">
                  <c:v>50</c:v>
                </c:pt>
                <c:pt idx="144">
                  <c:v>50.5</c:v>
                </c:pt>
                <c:pt idx="145">
                  <c:v>51</c:v>
                </c:pt>
                <c:pt idx="146">
                  <c:v>51</c:v>
                </c:pt>
                <c:pt idx="147">
                  <c:v>51</c:v>
                </c:pt>
                <c:pt idx="148">
                  <c:v>52</c:v>
                </c:pt>
                <c:pt idx="149">
                  <c:v>52</c:v>
                </c:pt>
                <c:pt idx="150">
                  <c:v>52</c:v>
                </c:pt>
                <c:pt idx="151">
                  <c:v>52.6</c:v>
                </c:pt>
                <c:pt idx="152">
                  <c:v>53</c:v>
                </c:pt>
                <c:pt idx="153">
                  <c:v>53</c:v>
                </c:pt>
                <c:pt idx="154">
                  <c:v>53</c:v>
                </c:pt>
                <c:pt idx="155">
                  <c:v>53.5</c:v>
                </c:pt>
                <c:pt idx="156">
                  <c:v>54</c:v>
                </c:pt>
                <c:pt idx="157">
                  <c:v>54</c:v>
                </c:pt>
                <c:pt idx="158">
                  <c:v>55</c:v>
                </c:pt>
                <c:pt idx="159">
                  <c:v>55</c:v>
                </c:pt>
                <c:pt idx="160">
                  <c:v>55</c:v>
                </c:pt>
                <c:pt idx="161">
                  <c:v>58</c:v>
                </c:pt>
                <c:pt idx="162">
                  <c:v>59</c:v>
                </c:pt>
                <c:pt idx="163">
                  <c:v>60</c:v>
                </c:pt>
                <c:pt idx="164">
                  <c:v>62</c:v>
                </c:pt>
                <c:pt idx="165">
                  <c:v>65</c:v>
                </c:pt>
                <c:pt idx="166">
                  <c:v>68</c:v>
                </c:pt>
                <c:pt idx="167">
                  <c:v>73</c:v>
                </c:pt>
                <c:pt idx="168">
                  <c:v>74</c:v>
                </c:pt>
                <c:pt idx="169">
                  <c:v>101</c:v>
                </c:pt>
              </c:numCache>
            </c:numRef>
          </c:xVal>
          <c:yVal>
            <c:numRef>
              <c:f>'[1]芸能人・モデルのスリーサイズ(BMI測定)'!$C$2:$C$388</c:f>
              <c:numCache>
                <c:formatCode>General</c:formatCode>
                <c:ptCount val="387"/>
                <c:pt idx="0">
                  <c:v>156</c:v>
                </c:pt>
                <c:pt idx="1">
                  <c:v>154</c:v>
                </c:pt>
                <c:pt idx="2">
                  <c:v>155</c:v>
                </c:pt>
                <c:pt idx="3">
                  <c:v>163.5</c:v>
                </c:pt>
                <c:pt idx="4">
                  <c:v>157</c:v>
                </c:pt>
                <c:pt idx="5">
                  <c:v>160</c:v>
                </c:pt>
                <c:pt idx="6">
                  <c:v>164</c:v>
                </c:pt>
                <c:pt idx="7">
                  <c:v>158</c:v>
                </c:pt>
                <c:pt idx="8">
                  <c:v>165</c:v>
                </c:pt>
                <c:pt idx="9">
                  <c:v>153</c:v>
                </c:pt>
                <c:pt idx="10">
                  <c:v>159</c:v>
                </c:pt>
                <c:pt idx="11">
                  <c:v>165</c:v>
                </c:pt>
                <c:pt idx="12">
                  <c:v>155</c:v>
                </c:pt>
                <c:pt idx="13">
                  <c:v>158</c:v>
                </c:pt>
                <c:pt idx="14">
                  <c:v>156</c:v>
                </c:pt>
                <c:pt idx="15">
                  <c:v>154</c:v>
                </c:pt>
                <c:pt idx="16">
                  <c:v>152</c:v>
                </c:pt>
                <c:pt idx="17">
                  <c:v>160</c:v>
                </c:pt>
                <c:pt idx="18">
                  <c:v>156</c:v>
                </c:pt>
                <c:pt idx="19">
                  <c:v>163</c:v>
                </c:pt>
                <c:pt idx="20">
                  <c:v>152</c:v>
                </c:pt>
                <c:pt idx="21">
                  <c:v>158</c:v>
                </c:pt>
                <c:pt idx="22">
                  <c:v>157</c:v>
                </c:pt>
                <c:pt idx="23">
                  <c:v>159</c:v>
                </c:pt>
                <c:pt idx="24">
                  <c:v>153</c:v>
                </c:pt>
                <c:pt idx="25">
                  <c:v>156.5</c:v>
                </c:pt>
                <c:pt idx="26">
                  <c:v>156</c:v>
                </c:pt>
                <c:pt idx="27">
                  <c:v>155</c:v>
                </c:pt>
                <c:pt idx="28">
                  <c:v>165</c:v>
                </c:pt>
                <c:pt idx="29">
                  <c:v>157</c:v>
                </c:pt>
                <c:pt idx="30">
                  <c:v>160</c:v>
                </c:pt>
                <c:pt idx="31">
                  <c:v>156</c:v>
                </c:pt>
                <c:pt idx="32">
                  <c:v>157</c:v>
                </c:pt>
                <c:pt idx="33">
                  <c:v>164</c:v>
                </c:pt>
                <c:pt idx="34">
                  <c:v>157</c:v>
                </c:pt>
                <c:pt idx="35">
                  <c:v>162</c:v>
                </c:pt>
                <c:pt idx="36">
                  <c:v>158</c:v>
                </c:pt>
                <c:pt idx="37">
                  <c:v>168</c:v>
                </c:pt>
                <c:pt idx="38">
                  <c:v>155</c:v>
                </c:pt>
                <c:pt idx="39">
                  <c:v>158</c:v>
                </c:pt>
                <c:pt idx="40">
                  <c:v>156</c:v>
                </c:pt>
                <c:pt idx="41">
                  <c:v>161</c:v>
                </c:pt>
                <c:pt idx="42">
                  <c:v>168</c:v>
                </c:pt>
                <c:pt idx="43">
                  <c:v>161</c:v>
                </c:pt>
                <c:pt idx="44">
                  <c:v>161</c:v>
                </c:pt>
                <c:pt idx="45">
                  <c:v>155</c:v>
                </c:pt>
                <c:pt idx="46">
                  <c:v>158</c:v>
                </c:pt>
                <c:pt idx="47">
                  <c:v>160</c:v>
                </c:pt>
                <c:pt idx="48">
                  <c:v>160</c:v>
                </c:pt>
                <c:pt idx="49">
                  <c:v>168</c:v>
                </c:pt>
                <c:pt idx="50">
                  <c:v>167</c:v>
                </c:pt>
                <c:pt idx="51">
                  <c:v>162</c:v>
                </c:pt>
                <c:pt idx="52">
                  <c:v>157</c:v>
                </c:pt>
                <c:pt idx="53">
                  <c:v>157</c:v>
                </c:pt>
                <c:pt idx="54">
                  <c:v>158</c:v>
                </c:pt>
                <c:pt idx="55">
                  <c:v>160</c:v>
                </c:pt>
                <c:pt idx="56">
                  <c:v>162</c:v>
                </c:pt>
                <c:pt idx="57">
                  <c:v>163</c:v>
                </c:pt>
                <c:pt idx="58">
                  <c:v>153</c:v>
                </c:pt>
                <c:pt idx="59">
                  <c:v>157</c:v>
                </c:pt>
                <c:pt idx="60">
                  <c:v>162</c:v>
                </c:pt>
                <c:pt idx="61">
                  <c:v>158</c:v>
                </c:pt>
                <c:pt idx="62">
                  <c:v>160</c:v>
                </c:pt>
                <c:pt idx="63">
                  <c:v>160</c:v>
                </c:pt>
                <c:pt idx="64">
                  <c:v>168</c:v>
                </c:pt>
                <c:pt idx="65">
                  <c:v>160</c:v>
                </c:pt>
                <c:pt idx="66">
                  <c:v>166</c:v>
                </c:pt>
                <c:pt idx="67">
                  <c:v>155</c:v>
                </c:pt>
                <c:pt idx="68">
                  <c:v>160</c:v>
                </c:pt>
                <c:pt idx="69">
                  <c:v>160</c:v>
                </c:pt>
                <c:pt idx="70">
                  <c:v>158</c:v>
                </c:pt>
                <c:pt idx="71">
                  <c:v>166</c:v>
                </c:pt>
                <c:pt idx="72">
                  <c:v>161</c:v>
                </c:pt>
                <c:pt idx="73">
                  <c:v>155</c:v>
                </c:pt>
                <c:pt idx="74">
                  <c:v>162</c:v>
                </c:pt>
                <c:pt idx="75">
                  <c:v>167</c:v>
                </c:pt>
                <c:pt idx="76">
                  <c:v>158</c:v>
                </c:pt>
                <c:pt idx="77">
                  <c:v>158</c:v>
                </c:pt>
                <c:pt idx="78">
                  <c:v>166</c:v>
                </c:pt>
                <c:pt idx="79">
                  <c:v>165</c:v>
                </c:pt>
                <c:pt idx="80">
                  <c:v>162</c:v>
                </c:pt>
                <c:pt idx="81">
                  <c:v>163</c:v>
                </c:pt>
                <c:pt idx="82">
                  <c:v>156</c:v>
                </c:pt>
                <c:pt idx="83">
                  <c:v>160</c:v>
                </c:pt>
                <c:pt idx="84">
                  <c:v>153</c:v>
                </c:pt>
                <c:pt idx="85">
                  <c:v>165</c:v>
                </c:pt>
                <c:pt idx="86">
                  <c:v>159</c:v>
                </c:pt>
                <c:pt idx="87">
                  <c:v>160</c:v>
                </c:pt>
                <c:pt idx="88">
                  <c:v>162</c:v>
                </c:pt>
                <c:pt idx="89">
                  <c:v>166</c:v>
                </c:pt>
                <c:pt idx="90">
                  <c:v>161</c:v>
                </c:pt>
                <c:pt idx="91">
                  <c:v>169</c:v>
                </c:pt>
                <c:pt idx="92">
                  <c:v>163</c:v>
                </c:pt>
                <c:pt idx="93">
                  <c:v>169</c:v>
                </c:pt>
                <c:pt idx="94">
                  <c:v>154</c:v>
                </c:pt>
                <c:pt idx="95">
                  <c:v>165</c:v>
                </c:pt>
                <c:pt idx="96">
                  <c:v>165</c:v>
                </c:pt>
                <c:pt idx="97">
                  <c:v>156</c:v>
                </c:pt>
                <c:pt idx="98">
                  <c:v>170</c:v>
                </c:pt>
                <c:pt idx="99">
                  <c:v>162</c:v>
                </c:pt>
                <c:pt idx="100">
                  <c:v>169</c:v>
                </c:pt>
                <c:pt idx="101">
                  <c:v>157</c:v>
                </c:pt>
                <c:pt idx="102">
                  <c:v>165</c:v>
                </c:pt>
                <c:pt idx="103">
                  <c:v>163</c:v>
                </c:pt>
                <c:pt idx="104">
                  <c:v>157</c:v>
                </c:pt>
                <c:pt idx="105">
                  <c:v>155</c:v>
                </c:pt>
                <c:pt idx="106">
                  <c:v>161</c:v>
                </c:pt>
                <c:pt idx="107">
                  <c:v>168</c:v>
                </c:pt>
                <c:pt idx="108">
                  <c:v>164</c:v>
                </c:pt>
                <c:pt idx="109">
                  <c:v>170</c:v>
                </c:pt>
                <c:pt idx="110">
                  <c:v>168</c:v>
                </c:pt>
                <c:pt idx="111">
                  <c:v>160</c:v>
                </c:pt>
                <c:pt idx="112">
                  <c:v>158</c:v>
                </c:pt>
                <c:pt idx="113">
                  <c:v>157</c:v>
                </c:pt>
                <c:pt idx="114">
                  <c:v>162</c:v>
                </c:pt>
                <c:pt idx="115">
                  <c:v>163</c:v>
                </c:pt>
                <c:pt idx="116">
                  <c:v>157</c:v>
                </c:pt>
                <c:pt idx="117">
                  <c:v>170</c:v>
                </c:pt>
                <c:pt idx="118">
                  <c:v>165</c:v>
                </c:pt>
                <c:pt idx="119">
                  <c:v>162</c:v>
                </c:pt>
                <c:pt idx="120">
                  <c:v>169</c:v>
                </c:pt>
                <c:pt idx="121">
                  <c:v>168</c:v>
                </c:pt>
                <c:pt idx="122">
                  <c:v>169</c:v>
                </c:pt>
                <c:pt idx="123">
                  <c:v>168</c:v>
                </c:pt>
                <c:pt idx="124">
                  <c:v>168</c:v>
                </c:pt>
                <c:pt idx="125">
                  <c:v>158</c:v>
                </c:pt>
                <c:pt idx="126">
                  <c:v>154</c:v>
                </c:pt>
                <c:pt idx="127">
                  <c:v>163</c:v>
                </c:pt>
                <c:pt idx="128">
                  <c:v>165</c:v>
                </c:pt>
                <c:pt idx="129">
                  <c:v>164</c:v>
                </c:pt>
                <c:pt idx="130">
                  <c:v>169</c:v>
                </c:pt>
                <c:pt idx="131">
                  <c:v>166</c:v>
                </c:pt>
                <c:pt idx="132">
                  <c:v>163</c:v>
                </c:pt>
                <c:pt idx="133">
                  <c:v>172</c:v>
                </c:pt>
                <c:pt idx="134">
                  <c:v>167</c:v>
                </c:pt>
                <c:pt idx="135">
                  <c:v>168</c:v>
                </c:pt>
                <c:pt idx="136">
                  <c:v>170</c:v>
                </c:pt>
                <c:pt idx="137">
                  <c:v>167</c:v>
                </c:pt>
                <c:pt idx="138">
                  <c:v>165</c:v>
                </c:pt>
                <c:pt idx="139">
                  <c:v>156</c:v>
                </c:pt>
                <c:pt idx="140">
                  <c:v>164</c:v>
                </c:pt>
                <c:pt idx="141">
                  <c:v>157</c:v>
                </c:pt>
                <c:pt idx="142">
                  <c:v>172</c:v>
                </c:pt>
                <c:pt idx="143">
                  <c:v>162</c:v>
                </c:pt>
                <c:pt idx="144">
                  <c:v>172</c:v>
                </c:pt>
                <c:pt idx="145">
                  <c:v>152.5</c:v>
                </c:pt>
                <c:pt idx="146">
                  <c:v>168</c:v>
                </c:pt>
                <c:pt idx="147">
                  <c:v>160</c:v>
                </c:pt>
                <c:pt idx="148">
                  <c:v>175</c:v>
                </c:pt>
                <c:pt idx="149">
                  <c:v>157</c:v>
                </c:pt>
                <c:pt idx="150">
                  <c:v>173</c:v>
                </c:pt>
                <c:pt idx="151">
                  <c:v>157</c:v>
                </c:pt>
                <c:pt idx="152">
                  <c:v>172</c:v>
                </c:pt>
                <c:pt idx="153">
                  <c:v>173</c:v>
                </c:pt>
                <c:pt idx="154">
                  <c:v>164</c:v>
                </c:pt>
                <c:pt idx="155">
                  <c:v>166.4</c:v>
                </c:pt>
                <c:pt idx="156">
                  <c:v>168</c:v>
                </c:pt>
                <c:pt idx="157">
                  <c:v>174</c:v>
                </c:pt>
                <c:pt idx="158">
                  <c:v>168</c:v>
                </c:pt>
                <c:pt idx="159">
                  <c:v>168</c:v>
                </c:pt>
                <c:pt idx="160">
                  <c:v>153</c:v>
                </c:pt>
                <c:pt idx="161">
                  <c:v>166</c:v>
                </c:pt>
                <c:pt idx="162">
                  <c:v>173</c:v>
                </c:pt>
                <c:pt idx="163">
                  <c:v>166</c:v>
                </c:pt>
                <c:pt idx="164">
                  <c:v>152</c:v>
                </c:pt>
                <c:pt idx="165">
                  <c:v>184.5</c:v>
                </c:pt>
                <c:pt idx="166">
                  <c:v>170</c:v>
                </c:pt>
                <c:pt idx="167">
                  <c:v>155</c:v>
                </c:pt>
                <c:pt idx="168">
                  <c:v>153</c:v>
                </c:pt>
                <c:pt idx="169">
                  <c:v>158</c:v>
                </c:pt>
              </c:numCache>
            </c:numRef>
          </c:yVal>
        </c:ser>
        <c:axId val="139638272"/>
        <c:axId val="139640192"/>
      </c:scatterChart>
      <c:valAx>
        <c:axId val="139638272"/>
        <c:scaling>
          <c:orientation val="minMax"/>
          <c:max val="90"/>
          <c:min val="35"/>
        </c:scaling>
        <c:axPos val="t"/>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9640192"/>
        <c:crosses val="autoZero"/>
        <c:crossBetween val="midCat"/>
        <c:majorUnit val="5"/>
        <c:minorUnit val="5"/>
      </c:valAx>
      <c:valAx>
        <c:axId val="139640192"/>
        <c:scaling>
          <c:orientation val="maxMin"/>
          <c:max val="180"/>
          <c:min val="14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9638272"/>
        <c:crosses val="autoZero"/>
        <c:crossBetween val="midCat"/>
      </c:valAx>
      <c:spPr>
        <a:noFill/>
        <a:ln>
          <a:solidFill>
            <a:schemeClr val="accent1"/>
          </a:solid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ja-JP"/>
  <c:chart>
    <c:title>
      <c:layout>
        <c:manualLayout>
          <c:xMode val="edge"/>
          <c:yMode val="edge"/>
          <c:x val="0.40243750702757258"/>
          <c:y val="3.7037037037037056E-2"/>
        </c:manualLayout>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4.1635276261803696E-2"/>
          <c:y val="0.22869568387284936"/>
          <c:w val="0.9219833896398355"/>
          <c:h val="0.71574876057159575"/>
        </c:manualLayout>
      </c:layout>
      <c:scatterChart>
        <c:scatterStyle val="lineMarker"/>
        <c:ser>
          <c:idx val="0"/>
          <c:order val="0"/>
          <c:spPr>
            <a:ln w="28575" cap="rnd">
              <a:noFill/>
              <a:round/>
            </a:ln>
            <a:effectLst/>
          </c:spPr>
          <c:marker>
            <c:symbol val="triangle"/>
            <c:size val="10"/>
            <c:spPr>
              <a:solidFill>
                <a:srgbClr val="FF0000"/>
              </a:solidFill>
              <a:ln w="9525">
                <a:solidFill>
                  <a:schemeClr val="tx1"/>
                </a:solidFill>
              </a:ln>
              <a:effectLst/>
            </c:spPr>
          </c:marker>
          <c:xVal>
            <c:numRef>
              <c:f>AKBメンバ体重推論結果!$B$3:$B$73</c:f>
              <c:numCache>
                <c:formatCode>General</c:formatCode>
                <c:ptCount val="71"/>
                <c:pt idx="0">
                  <c:v>36.799999999999997</c:v>
                </c:pt>
                <c:pt idx="1">
                  <c:v>37.5</c:v>
                </c:pt>
                <c:pt idx="2">
                  <c:v>43</c:v>
                </c:pt>
                <c:pt idx="3">
                  <c:v>45.5</c:v>
                </c:pt>
                <c:pt idx="4">
                  <c:v>46</c:v>
                </c:pt>
                <c:pt idx="5">
                  <c:v>47.4</c:v>
                </c:pt>
                <c:pt idx="6">
                  <c:v>59</c:v>
                </c:pt>
                <c:pt idx="7">
                  <c:v>42.417237806091308</c:v>
                </c:pt>
                <c:pt idx="8">
                  <c:v>46.917100230104154</c:v>
                </c:pt>
                <c:pt idx="9">
                  <c:v>42.599754346850943</c:v>
                </c:pt>
                <c:pt idx="10">
                  <c:v>45.527475647370636</c:v>
                </c:pt>
                <c:pt idx="11">
                  <c:v>41.079757074047997</c:v>
                </c:pt>
                <c:pt idx="12">
                  <c:v>37.972254366509844</c:v>
                </c:pt>
                <c:pt idx="13">
                  <c:v>45.538139498201176</c:v>
                </c:pt>
                <c:pt idx="14">
                  <c:v>42.963550202088769</c:v>
                </c:pt>
                <c:pt idx="15">
                  <c:v>42.993993857934818</c:v>
                </c:pt>
                <c:pt idx="16">
                  <c:v>45.69218529782313</c:v>
                </c:pt>
                <c:pt idx="17">
                  <c:v>43.787138048301003</c:v>
                </c:pt>
                <c:pt idx="18">
                  <c:v>38.465597640254572</c:v>
                </c:pt>
                <c:pt idx="19">
                  <c:v>39.923862157524283</c:v>
                </c:pt>
                <c:pt idx="20">
                  <c:v>42.417237806091308</c:v>
                </c:pt>
                <c:pt idx="21">
                  <c:v>47.335182719072513</c:v>
                </c:pt>
                <c:pt idx="22">
                  <c:v>46.604509912278459</c:v>
                </c:pt>
                <c:pt idx="23">
                  <c:v>47.535100421333688</c:v>
                </c:pt>
                <c:pt idx="24">
                  <c:v>46.273153979037289</c:v>
                </c:pt>
                <c:pt idx="25">
                  <c:v>45.124618780344314</c:v>
                </c:pt>
                <c:pt idx="26">
                  <c:v>41.603718142169363</c:v>
                </c:pt>
                <c:pt idx="27">
                  <c:v>52.41025746760603</c:v>
                </c:pt>
                <c:pt idx="28">
                  <c:v>46.545924245205313</c:v>
                </c:pt>
                <c:pt idx="29">
                  <c:v>49.347784398029617</c:v>
                </c:pt>
                <c:pt idx="30">
                  <c:v>43.276340205153623</c:v>
                </c:pt>
                <c:pt idx="31">
                  <c:v>46.278803519928545</c:v>
                </c:pt>
                <c:pt idx="32">
                  <c:v>46.211707312715184</c:v>
                </c:pt>
                <c:pt idx="33">
                  <c:v>37.810000087376622</c:v>
                </c:pt>
                <c:pt idx="34">
                  <c:v>44.026231166190925</c:v>
                </c:pt>
                <c:pt idx="35">
                  <c:v>50.39572551464002</c:v>
                </c:pt>
                <c:pt idx="36">
                  <c:v>45.805882630637669</c:v>
                </c:pt>
                <c:pt idx="37">
                  <c:v>42.493996498327405</c:v>
                </c:pt>
                <c:pt idx="38">
                  <c:v>41.698835629980344</c:v>
                </c:pt>
                <c:pt idx="39">
                  <c:v>40.418396837687354</c:v>
                </c:pt>
                <c:pt idx="40">
                  <c:v>47.271233600319235</c:v>
                </c:pt>
                <c:pt idx="41">
                  <c:v>43.049790983365668</c:v>
                </c:pt>
                <c:pt idx="42">
                  <c:v>42.104647488265613</c:v>
                </c:pt>
                <c:pt idx="43">
                  <c:v>42.149145531913959</c:v>
                </c:pt>
                <c:pt idx="44">
                  <c:v>32.295621863139985</c:v>
                </c:pt>
                <c:pt idx="45">
                  <c:v>42.417237806091308</c:v>
                </c:pt>
                <c:pt idx="46">
                  <c:v>42.436182694915679</c:v>
                </c:pt>
                <c:pt idx="47">
                  <c:v>42.275292768820492</c:v>
                </c:pt>
                <c:pt idx="48">
                  <c:v>41.335911957203137</c:v>
                </c:pt>
                <c:pt idx="49">
                  <c:v>45.34398755771042</c:v>
                </c:pt>
                <c:pt idx="50">
                  <c:v>40.396877038825139</c:v>
                </c:pt>
                <c:pt idx="51">
                  <c:v>46.609408001338565</c:v>
                </c:pt>
                <c:pt idx="52">
                  <c:v>42.625307501674904</c:v>
                </c:pt>
                <c:pt idx="53">
                  <c:v>41.41237064540087</c:v>
                </c:pt>
                <c:pt idx="54">
                  <c:v>44.431304396437298</c:v>
                </c:pt>
                <c:pt idx="55">
                  <c:v>45.135917862126824</c:v>
                </c:pt>
                <c:pt idx="56">
                  <c:v>45.321116128726523</c:v>
                </c:pt>
                <c:pt idx="57">
                  <c:v>48.403326362619012</c:v>
                </c:pt>
                <c:pt idx="58">
                  <c:v>44.206572167391059</c:v>
                </c:pt>
                <c:pt idx="59">
                  <c:v>48.905041487203924</c:v>
                </c:pt>
                <c:pt idx="60">
                  <c:v>43.299211634137521</c:v>
                </c:pt>
                <c:pt idx="61">
                  <c:v>41.453614784786893</c:v>
                </c:pt>
                <c:pt idx="62">
                  <c:v>44.611604573976891</c:v>
                </c:pt>
                <c:pt idx="63">
                  <c:v>49.533941389737642</c:v>
                </c:pt>
                <c:pt idx="64">
                  <c:v>43.983170034063193</c:v>
                </c:pt>
                <c:pt idx="65">
                  <c:v>48.651967561691421</c:v>
                </c:pt>
                <c:pt idx="66">
                  <c:v>39.638261906043155</c:v>
                </c:pt>
                <c:pt idx="67">
                  <c:v>47.257029756015257</c:v>
                </c:pt>
                <c:pt idx="68">
                  <c:v>44.107880359449119</c:v>
                </c:pt>
                <c:pt idx="69">
                  <c:v>50.812836454707806</c:v>
                </c:pt>
                <c:pt idx="70">
                  <c:v>41.325251184660324</c:v>
                </c:pt>
              </c:numCache>
            </c:numRef>
          </c:xVal>
          <c:yVal>
            <c:numRef>
              <c:f>AKBメンバ体重推論結果!$C$3:$C$73</c:f>
              <c:numCache>
                <c:formatCode>General</c:formatCode>
                <c:ptCount val="71"/>
                <c:pt idx="0">
                  <c:v>154</c:v>
                </c:pt>
                <c:pt idx="1">
                  <c:v>154</c:v>
                </c:pt>
                <c:pt idx="2">
                  <c:v>152</c:v>
                </c:pt>
                <c:pt idx="3">
                  <c:v>156.5</c:v>
                </c:pt>
                <c:pt idx="4">
                  <c:v>156</c:v>
                </c:pt>
                <c:pt idx="5">
                  <c:v>150</c:v>
                </c:pt>
                <c:pt idx="6">
                  <c:v>166</c:v>
                </c:pt>
                <c:pt idx="7">
                  <c:v>157</c:v>
                </c:pt>
                <c:pt idx="8">
                  <c:v>159</c:v>
                </c:pt>
                <c:pt idx="9">
                  <c:v>160</c:v>
                </c:pt>
                <c:pt idx="10">
                  <c:v>166</c:v>
                </c:pt>
                <c:pt idx="11">
                  <c:v>157</c:v>
                </c:pt>
                <c:pt idx="12">
                  <c:v>148.5</c:v>
                </c:pt>
                <c:pt idx="13">
                  <c:v>159</c:v>
                </c:pt>
                <c:pt idx="14">
                  <c:v>160</c:v>
                </c:pt>
                <c:pt idx="15">
                  <c:v>165</c:v>
                </c:pt>
                <c:pt idx="16">
                  <c:v>160</c:v>
                </c:pt>
                <c:pt idx="17">
                  <c:v>158</c:v>
                </c:pt>
                <c:pt idx="18">
                  <c:v>154</c:v>
                </c:pt>
                <c:pt idx="19">
                  <c:v>156</c:v>
                </c:pt>
                <c:pt idx="20">
                  <c:v>157</c:v>
                </c:pt>
                <c:pt idx="21">
                  <c:v>163</c:v>
                </c:pt>
                <c:pt idx="22">
                  <c:v>161</c:v>
                </c:pt>
                <c:pt idx="23">
                  <c:v>159</c:v>
                </c:pt>
                <c:pt idx="24">
                  <c:v>162.5</c:v>
                </c:pt>
                <c:pt idx="25">
                  <c:v>158</c:v>
                </c:pt>
                <c:pt idx="26">
                  <c:v>155.69999999999999</c:v>
                </c:pt>
                <c:pt idx="27">
                  <c:v>165</c:v>
                </c:pt>
                <c:pt idx="28">
                  <c:v>162</c:v>
                </c:pt>
                <c:pt idx="29">
                  <c:v>167.5</c:v>
                </c:pt>
                <c:pt idx="30">
                  <c:v>159</c:v>
                </c:pt>
                <c:pt idx="31">
                  <c:v>164</c:v>
                </c:pt>
                <c:pt idx="32">
                  <c:v>163</c:v>
                </c:pt>
                <c:pt idx="33">
                  <c:v>153.19999999999999</c:v>
                </c:pt>
                <c:pt idx="34">
                  <c:v>150</c:v>
                </c:pt>
                <c:pt idx="35">
                  <c:v>164</c:v>
                </c:pt>
                <c:pt idx="36">
                  <c:v>153.5</c:v>
                </c:pt>
                <c:pt idx="37">
                  <c:v>153</c:v>
                </c:pt>
                <c:pt idx="38">
                  <c:v>163</c:v>
                </c:pt>
                <c:pt idx="39">
                  <c:v>154</c:v>
                </c:pt>
                <c:pt idx="40">
                  <c:v>164</c:v>
                </c:pt>
                <c:pt idx="41">
                  <c:v>163</c:v>
                </c:pt>
                <c:pt idx="42">
                  <c:v>159</c:v>
                </c:pt>
                <c:pt idx="43">
                  <c:v>154</c:v>
                </c:pt>
                <c:pt idx="44">
                  <c:v>148</c:v>
                </c:pt>
                <c:pt idx="45">
                  <c:v>157</c:v>
                </c:pt>
                <c:pt idx="46">
                  <c:v>158</c:v>
                </c:pt>
                <c:pt idx="47">
                  <c:v>156</c:v>
                </c:pt>
                <c:pt idx="48">
                  <c:v>154.19999999999999</c:v>
                </c:pt>
                <c:pt idx="49">
                  <c:v>158</c:v>
                </c:pt>
                <c:pt idx="50">
                  <c:v>154</c:v>
                </c:pt>
                <c:pt idx="51">
                  <c:v>159</c:v>
                </c:pt>
                <c:pt idx="52">
                  <c:v>154</c:v>
                </c:pt>
                <c:pt idx="53">
                  <c:v>162</c:v>
                </c:pt>
                <c:pt idx="54">
                  <c:v>156</c:v>
                </c:pt>
                <c:pt idx="55">
                  <c:v>161</c:v>
                </c:pt>
                <c:pt idx="56">
                  <c:v>164</c:v>
                </c:pt>
                <c:pt idx="57">
                  <c:v>167</c:v>
                </c:pt>
                <c:pt idx="58">
                  <c:v>156</c:v>
                </c:pt>
                <c:pt idx="59">
                  <c:v>161</c:v>
                </c:pt>
                <c:pt idx="60">
                  <c:v>153</c:v>
                </c:pt>
                <c:pt idx="61">
                  <c:v>154</c:v>
                </c:pt>
                <c:pt idx="62">
                  <c:v>161</c:v>
                </c:pt>
                <c:pt idx="63">
                  <c:v>162</c:v>
                </c:pt>
                <c:pt idx="64">
                  <c:v>162</c:v>
                </c:pt>
                <c:pt idx="65">
                  <c:v>166</c:v>
                </c:pt>
                <c:pt idx="66">
                  <c:v>159</c:v>
                </c:pt>
                <c:pt idx="67">
                  <c:v>166.5</c:v>
                </c:pt>
                <c:pt idx="68">
                  <c:v>157</c:v>
                </c:pt>
                <c:pt idx="69">
                  <c:v>163</c:v>
                </c:pt>
                <c:pt idx="70">
                  <c:v>154</c:v>
                </c:pt>
              </c:numCache>
            </c:numRef>
          </c:yVal>
        </c:ser>
        <c:axId val="139464064"/>
        <c:axId val="140006912"/>
      </c:scatterChart>
      <c:valAx>
        <c:axId val="139464064"/>
        <c:scaling>
          <c:orientation val="minMax"/>
          <c:max val="90"/>
          <c:min val="35"/>
        </c:scaling>
        <c:axPos val="t"/>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006912"/>
        <c:crosses val="autoZero"/>
        <c:crossBetween val="midCat"/>
      </c:valAx>
      <c:valAx>
        <c:axId val="140006912"/>
        <c:scaling>
          <c:orientation val="maxMin"/>
          <c:max val="180"/>
          <c:min val="14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9464064"/>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noFill/>
              <a:round/>
            </a:ln>
            <a:effectLst/>
          </c:spPr>
          <c:marker>
            <c:symbol val="diamond"/>
            <c:size val="12"/>
            <c:spPr>
              <a:solidFill>
                <a:srgbClr val="0000FF"/>
              </a:solidFill>
              <a:ln w="9525">
                <a:solidFill>
                  <a:schemeClr val="tx1"/>
                </a:solidFill>
              </a:ln>
              <a:effectLst/>
            </c:spPr>
          </c:marker>
          <c:xVal>
            <c:numRef>
              <c:f>二次元美少女キャラクターのスリーサイズ1!$C$3:$C$325</c:f>
              <c:numCache>
                <c:formatCode>General</c:formatCode>
                <c:ptCount val="323"/>
                <c:pt idx="0">
                  <c:v>17</c:v>
                </c:pt>
                <c:pt idx="1">
                  <c:v>19</c:v>
                </c:pt>
                <c:pt idx="2">
                  <c:v>25</c:v>
                </c:pt>
                <c:pt idx="3">
                  <c:v>25</c:v>
                </c:pt>
                <c:pt idx="4">
                  <c:v>29</c:v>
                </c:pt>
                <c:pt idx="5">
                  <c:v>29</c:v>
                </c:pt>
                <c:pt idx="6">
                  <c:v>30</c:v>
                </c:pt>
                <c:pt idx="7">
                  <c:v>30</c:v>
                </c:pt>
                <c:pt idx="8">
                  <c:v>30</c:v>
                </c:pt>
                <c:pt idx="9">
                  <c:v>30</c:v>
                </c:pt>
                <c:pt idx="10">
                  <c:v>31</c:v>
                </c:pt>
                <c:pt idx="11">
                  <c:v>32</c:v>
                </c:pt>
                <c:pt idx="12">
                  <c:v>32</c:v>
                </c:pt>
                <c:pt idx="13">
                  <c:v>32</c:v>
                </c:pt>
                <c:pt idx="14">
                  <c:v>33</c:v>
                </c:pt>
                <c:pt idx="15">
                  <c:v>34</c:v>
                </c:pt>
                <c:pt idx="16">
                  <c:v>34</c:v>
                </c:pt>
                <c:pt idx="17">
                  <c:v>35</c:v>
                </c:pt>
                <c:pt idx="18">
                  <c:v>36</c:v>
                </c:pt>
                <c:pt idx="19">
                  <c:v>36</c:v>
                </c:pt>
                <c:pt idx="20">
                  <c:v>36</c:v>
                </c:pt>
                <c:pt idx="21">
                  <c:v>36</c:v>
                </c:pt>
                <c:pt idx="22">
                  <c:v>36</c:v>
                </c:pt>
                <c:pt idx="23">
                  <c:v>36</c:v>
                </c:pt>
                <c:pt idx="24">
                  <c:v>36</c:v>
                </c:pt>
                <c:pt idx="25">
                  <c:v>37</c:v>
                </c:pt>
                <c:pt idx="26">
                  <c:v>37</c:v>
                </c:pt>
                <c:pt idx="27">
                  <c:v>37</c:v>
                </c:pt>
                <c:pt idx="28">
                  <c:v>37</c:v>
                </c:pt>
                <c:pt idx="29">
                  <c:v>38</c:v>
                </c:pt>
                <c:pt idx="30">
                  <c:v>38</c:v>
                </c:pt>
                <c:pt idx="31">
                  <c:v>38</c:v>
                </c:pt>
                <c:pt idx="32">
                  <c:v>38</c:v>
                </c:pt>
                <c:pt idx="33">
                  <c:v>38</c:v>
                </c:pt>
                <c:pt idx="34">
                  <c:v>38</c:v>
                </c:pt>
                <c:pt idx="35">
                  <c:v>38</c:v>
                </c:pt>
                <c:pt idx="36">
                  <c:v>39</c:v>
                </c:pt>
                <c:pt idx="37">
                  <c:v>39</c:v>
                </c:pt>
                <c:pt idx="38">
                  <c:v>39</c:v>
                </c:pt>
                <c:pt idx="39">
                  <c:v>39</c:v>
                </c:pt>
                <c:pt idx="40">
                  <c:v>39</c:v>
                </c:pt>
                <c:pt idx="41">
                  <c:v>39</c:v>
                </c:pt>
                <c:pt idx="42">
                  <c:v>40</c:v>
                </c:pt>
                <c:pt idx="43">
                  <c:v>40</c:v>
                </c:pt>
                <c:pt idx="44">
                  <c:v>40</c:v>
                </c:pt>
                <c:pt idx="45">
                  <c:v>40</c:v>
                </c:pt>
                <c:pt idx="46">
                  <c:v>40</c:v>
                </c:pt>
                <c:pt idx="47">
                  <c:v>40</c:v>
                </c:pt>
                <c:pt idx="48">
                  <c:v>40</c:v>
                </c:pt>
                <c:pt idx="49">
                  <c:v>40</c:v>
                </c:pt>
                <c:pt idx="50">
                  <c:v>40</c:v>
                </c:pt>
                <c:pt idx="51">
                  <c:v>40</c:v>
                </c:pt>
                <c:pt idx="52">
                  <c:v>40</c:v>
                </c:pt>
                <c:pt idx="53">
                  <c:v>41</c:v>
                </c:pt>
                <c:pt idx="54">
                  <c:v>41</c:v>
                </c:pt>
                <c:pt idx="55">
                  <c:v>41</c:v>
                </c:pt>
                <c:pt idx="56">
                  <c:v>41</c:v>
                </c:pt>
                <c:pt idx="57">
                  <c:v>41</c:v>
                </c:pt>
                <c:pt idx="58">
                  <c:v>41</c:v>
                </c:pt>
                <c:pt idx="59">
                  <c:v>41</c:v>
                </c:pt>
                <c:pt idx="60">
                  <c:v>41</c:v>
                </c:pt>
                <c:pt idx="61">
                  <c:v>41</c:v>
                </c:pt>
                <c:pt idx="62">
                  <c:v>41</c:v>
                </c:pt>
                <c:pt idx="63">
                  <c:v>41</c:v>
                </c:pt>
                <c:pt idx="64">
                  <c:v>41</c:v>
                </c:pt>
                <c:pt idx="65">
                  <c:v>41</c:v>
                </c:pt>
                <c:pt idx="66">
                  <c:v>42</c:v>
                </c:pt>
                <c:pt idx="67">
                  <c:v>42</c:v>
                </c:pt>
                <c:pt idx="68">
                  <c:v>42</c:v>
                </c:pt>
                <c:pt idx="69">
                  <c:v>42</c:v>
                </c:pt>
                <c:pt idx="70">
                  <c:v>42</c:v>
                </c:pt>
                <c:pt idx="71">
                  <c:v>42</c:v>
                </c:pt>
                <c:pt idx="72">
                  <c:v>42</c:v>
                </c:pt>
                <c:pt idx="73">
                  <c:v>42</c:v>
                </c:pt>
                <c:pt idx="74">
                  <c:v>42</c:v>
                </c:pt>
                <c:pt idx="75">
                  <c:v>42</c:v>
                </c:pt>
                <c:pt idx="76">
                  <c:v>42</c:v>
                </c:pt>
                <c:pt idx="77">
                  <c:v>42</c:v>
                </c:pt>
                <c:pt idx="78">
                  <c:v>42</c:v>
                </c:pt>
                <c:pt idx="79">
                  <c:v>42</c:v>
                </c:pt>
                <c:pt idx="80">
                  <c:v>43</c:v>
                </c:pt>
                <c:pt idx="81">
                  <c:v>43</c:v>
                </c:pt>
                <c:pt idx="82">
                  <c:v>43</c:v>
                </c:pt>
                <c:pt idx="83">
                  <c:v>43</c:v>
                </c:pt>
                <c:pt idx="84">
                  <c:v>43</c:v>
                </c:pt>
                <c:pt idx="85">
                  <c:v>43</c:v>
                </c:pt>
                <c:pt idx="86">
                  <c:v>43</c:v>
                </c:pt>
                <c:pt idx="87">
                  <c:v>43</c:v>
                </c:pt>
                <c:pt idx="88">
                  <c:v>43</c:v>
                </c:pt>
                <c:pt idx="89">
                  <c:v>43</c:v>
                </c:pt>
                <c:pt idx="90">
                  <c:v>43</c:v>
                </c:pt>
                <c:pt idx="91">
                  <c:v>43</c:v>
                </c:pt>
                <c:pt idx="92">
                  <c:v>43</c:v>
                </c:pt>
                <c:pt idx="93">
                  <c:v>43</c:v>
                </c:pt>
                <c:pt idx="94">
                  <c:v>43</c:v>
                </c:pt>
                <c:pt idx="95">
                  <c:v>43</c:v>
                </c:pt>
                <c:pt idx="96">
                  <c:v>43</c:v>
                </c:pt>
                <c:pt idx="97">
                  <c:v>43</c:v>
                </c:pt>
                <c:pt idx="98">
                  <c:v>43</c:v>
                </c:pt>
                <c:pt idx="99">
                  <c:v>44</c:v>
                </c:pt>
                <c:pt idx="100">
                  <c:v>44</c:v>
                </c:pt>
                <c:pt idx="101">
                  <c:v>44</c:v>
                </c:pt>
                <c:pt idx="102">
                  <c:v>44</c:v>
                </c:pt>
                <c:pt idx="103">
                  <c:v>44</c:v>
                </c:pt>
                <c:pt idx="104">
                  <c:v>44</c:v>
                </c:pt>
                <c:pt idx="105">
                  <c:v>44</c:v>
                </c:pt>
                <c:pt idx="106">
                  <c:v>44</c:v>
                </c:pt>
                <c:pt idx="107">
                  <c:v>44</c:v>
                </c:pt>
                <c:pt idx="108">
                  <c:v>44</c:v>
                </c:pt>
                <c:pt idx="109">
                  <c:v>44</c:v>
                </c:pt>
                <c:pt idx="110">
                  <c:v>44</c:v>
                </c:pt>
                <c:pt idx="111">
                  <c:v>44</c:v>
                </c:pt>
                <c:pt idx="112">
                  <c:v>45</c:v>
                </c:pt>
                <c:pt idx="113">
                  <c:v>45</c:v>
                </c:pt>
                <c:pt idx="114">
                  <c:v>45</c:v>
                </c:pt>
                <c:pt idx="115">
                  <c:v>45</c:v>
                </c:pt>
                <c:pt idx="116">
                  <c:v>45</c:v>
                </c:pt>
                <c:pt idx="117">
                  <c:v>45</c:v>
                </c:pt>
                <c:pt idx="118">
                  <c:v>45</c:v>
                </c:pt>
                <c:pt idx="119">
                  <c:v>45</c:v>
                </c:pt>
                <c:pt idx="120">
                  <c:v>45</c:v>
                </c:pt>
                <c:pt idx="121">
                  <c:v>45</c:v>
                </c:pt>
                <c:pt idx="122">
                  <c:v>45</c:v>
                </c:pt>
                <c:pt idx="123">
                  <c:v>45</c:v>
                </c:pt>
                <c:pt idx="124">
                  <c:v>45</c:v>
                </c:pt>
                <c:pt idx="125">
                  <c:v>45</c:v>
                </c:pt>
                <c:pt idx="126">
                  <c:v>45</c:v>
                </c:pt>
                <c:pt idx="127">
                  <c:v>45</c:v>
                </c:pt>
                <c:pt idx="128">
                  <c:v>45</c:v>
                </c:pt>
                <c:pt idx="129">
                  <c:v>45</c:v>
                </c:pt>
                <c:pt idx="130">
                  <c:v>45</c:v>
                </c:pt>
                <c:pt idx="131">
                  <c:v>45</c:v>
                </c:pt>
                <c:pt idx="132">
                  <c:v>45</c:v>
                </c:pt>
                <c:pt idx="133">
                  <c:v>45</c:v>
                </c:pt>
                <c:pt idx="134">
                  <c:v>45</c:v>
                </c:pt>
                <c:pt idx="135">
                  <c:v>45.5</c:v>
                </c:pt>
                <c:pt idx="136">
                  <c:v>46</c:v>
                </c:pt>
                <c:pt idx="137">
                  <c:v>46</c:v>
                </c:pt>
                <c:pt idx="138">
                  <c:v>46</c:v>
                </c:pt>
                <c:pt idx="139">
                  <c:v>46</c:v>
                </c:pt>
                <c:pt idx="140">
                  <c:v>46</c:v>
                </c:pt>
                <c:pt idx="141">
                  <c:v>46</c:v>
                </c:pt>
                <c:pt idx="142">
                  <c:v>46</c:v>
                </c:pt>
                <c:pt idx="143">
                  <c:v>46</c:v>
                </c:pt>
                <c:pt idx="144">
                  <c:v>46</c:v>
                </c:pt>
                <c:pt idx="145">
                  <c:v>46</c:v>
                </c:pt>
                <c:pt idx="146">
                  <c:v>46</c:v>
                </c:pt>
                <c:pt idx="147">
                  <c:v>46</c:v>
                </c:pt>
                <c:pt idx="148">
                  <c:v>46</c:v>
                </c:pt>
                <c:pt idx="149">
                  <c:v>46.8</c:v>
                </c:pt>
                <c:pt idx="150">
                  <c:v>47</c:v>
                </c:pt>
                <c:pt idx="151">
                  <c:v>47</c:v>
                </c:pt>
                <c:pt idx="152">
                  <c:v>47</c:v>
                </c:pt>
                <c:pt idx="153">
                  <c:v>47</c:v>
                </c:pt>
                <c:pt idx="154">
                  <c:v>47</c:v>
                </c:pt>
                <c:pt idx="155">
                  <c:v>47</c:v>
                </c:pt>
                <c:pt idx="156">
                  <c:v>47</c:v>
                </c:pt>
                <c:pt idx="157">
                  <c:v>47</c:v>
                </c:pt>
                <c:pt idx="158">
                  <c:v>47</c:v>
                </c:pt>
                <c:pt idx="159">
                  <c:v>47</c:v>
                </c:pt>
                <c:pt idx="160">
                  <c:v>47</c:v>
                </c:pt>
                <c:pt idx="161">
                  <c:v>47</c:v>
                </c:pt>
                <c:pt idx="162">
                  <c:v>47</c:v>
                </c:pt>
                <c:pt idx="163">
                  <c:v>47</c:v>
                </c:pt>
                <c:pt idx="164">
                  <c:v>47</c:v>
                </c:pt>
                <c:pt idx="165">
                  <c:v>47</c:v>
                </c:pt>
                <c:pt idx="166">
                  <c:v>47</c:v>
                </c:pt>
                <c:pt idx="167">
                  <c:v>47</c:v>
                </c:pt>
                <c:pt idx="168">
                  <c:v>47</c:v>
                </c:pt>
                <c:pt idx="169">
                  <c:v>47</c:v>
                </c:pt>
                <c:pt idx="170">
                  <c:v>47</c:v>
                </c:pt>
                <c:pt idx="171">
                  <c:v>47</c:v>
                </c:pt>
                <c:pt idx="172">
                  <c:v>47</c:v>
                </c:pt>
                <c:pt idx="173">
                  <c:v>47.5</c:v>
                </c:pt>
                <c:pt idx="174">
                  <c:v>48</c:v>
                </c:pt>
                <c:pt idx="175">
                  <c:v>48</c:v>
                </c:pt>
                <c:pt idx="176">
                  <c:v>48</c:v>
                </c:pt>
                <c:pt idx="177">
                  <c:v>48</c:v>
                </c:pt>
                <c:pt idx="178">
                  <c:v>48</c:v>
                </c:pt>
                <c:pt idx="179">
                  <c:v>48</c:v>
                </c:pt>
                <c:pt idx="180">
                  <c:v>48</c:v>
                </c:pt>
                <c:pt idx="181">
                  <c:v>48</c:v>
                </c:pt>
                <c:pt idx="182">
                  <c:v>48</c:v>
                </c:pt>
                <c:pt idx="183">
                  <c:v>48</c:v>
                </c:pt>
                <c:pt idx="184">
                  <c:v>48</c:v>
                </c:pt>
                <c:pt idx="185">
                  <c:v>48</c:v>
                </c:pt>
                <c:pt idx="186">
                  <c:v>48</c:v>
                </c:pt>
                <c:pt idx="187">
                  <c:v>48</c:v>
                </c:pt>
                <c:pt idx="188">
                  <c:v>48</c:v>
                </c:pt>
                <c:pt idx="189">
                  <c:v>48</c:v>
                </c:pt>
                <c:pt idx="190">
                  <c:v>48</c:v>
                </c:pt>
                <c:pt idx="191">
                  <c:v>48</c:v>
                </c:pt>
                <c:pt idx="192">
                  <c:v>48</c:v>
                </c:pt>
                <c:pt idx="193">
                  <c:v>48</c:v>
                </c:pt>
                <c:pt idx="194">
                  <c:v>48</c:v>
                </c:pt>
                <c:pt idx="195">
                  <c:v>48</c:v>
                </c:pt>
                <c:pt idx="196">
                  <c:v>48</c:v>
                </c:pt>
                <c:pt idx="197">
                  <c:v>48</c:v>
                </c:pt>
                <c:pt idx="198">
                  <c:v>48</c:v>
                </c:pt>
                <c:pt idx="199">
                  <c:v>49</c:v>
                </c:pt>
                <c:pt idx="200">
                  <c:v>49</c:v>
                </c:pt>
                <c:pt idx="201">
                  <c:v>49</c:v>
                </c:pt>
                <c:pt idx="202">
                  <c:v>49</c:v>
                </c:pt>
                <c:pt idx="203">
                  <c:v>49</c:v>
                </c:pt>
                <c:pt idx="204">
                  <c:v>49</c:v>
                </c:pt>
                <c:pt idx="205">
                  <c:v>49</c:v>
                </c:pt>
                <c:pt idx="206">
                  <c:v>49</c:v>
                </c:pt>
                <c:pt idx="207">
                  <c:v>49</c:v>
                </c:pt>
                <c:pt idx="208">
                  <c:v>49</c:v>
                </c:pt>
                <c:pt idx="209">
                  <c:v>49</c:v>
                </c:pt>
                <c:pt idx="210">
                  <c:v>49</c:v>
                </c:pt>
                <c:pt idx="211">
                  <c:v>49</c:v>
                </c:pt>
                <c:pt idx="212">
                  <c:v>49</c:v>
                </c:pt>
                <c:pt idx="213">
                  <c:v>49</c:v>
                </c:pt>
                <c:pt idx="214">
                  <c:v>49</c:v>
                </c:pt>
                <c:pt idx="215">
                  <c:v>49</c:v>
                </c:pt>
                <c:pt idx="216">
                  <c:v>49</c:v>
                </c:pt>
                <c:pt idx="217">
                  <c:v>49</c:v>
                </c:pt>
                <c:pt idx="218">
                  <c:v>49</c:v>
                </c:pt>
                <c:pt idx="219">
                  <c:v>49</c:v>
                </c:pt>
                <c:pt idx="220">
                  <c:v>49</c:v>
                </c:pt>
                <c:pt idx="221">
                  <c:v>49</c:v>
                </c:pt>
                <c:pt idx="222">
                  <c:v>49</c:v>
                </c:pt>
                <c:pt idx="223">
                  <c:v>49</c:v>
                </c:pt>
                <c:pt idx="224">
                  <c:v>49</c:v>
                </c:pt>
                <c:pt idx="225">
                  <c:v>49</c:v>
                </c:pt>
                <c:pt idx="226">
                  <c:v>49</c:v>
                </c:pt>
                <c:pt idx="227">
                  <c:v>49.5</c:v>
                </c:pt>
                <c:pt idx="228">
                  <c:v>50</c:v>
                </c:pt>
                <c:pt idx="229">
                  <c:v>50</c:v>
                </c:pt>
                <c:pt idx="230">
                  <c:v>50</c:v>
                </c:pt>
                <c:pt idx="231">
                  <c:v>50</c:v>
                </c:pt>
                <c:pt idx="232">
                  <c:v>50</c:v>
                </c:pt>
                <c:pt idx="233">
                  <c:v>50</c:v>
                </c:pt>
                <c:pt idx="234">
                  <c:v>50</c:v>
                </c:pt>
                <c:pt idx="235">
                  <c:v>50</c:v>
                </c:pt>
                <c:pt idx="236">
                  <c:v>50</c:v>
                </c:pt>
                <c:pt idx="237">
                  <c:v>50</c:v>
                </c:pt>
                <c:pt idx="238">
                  <c:v>50</c:v>
                </c:pt>
                <c:pt idx="239">
                  <c:v>50</c:v>
                </c:pt>
                <c:pt idx="240">
                  <c:v>50</c:v>
                </c:pt>
                <c:pt idx="241">
                  <c:v>50</c:v>
                </c:pt>
                <c:pt idx="242">
                  <c:v>50</c:v>
                </c:pt>
                <c:pt idx="243">
                  <c:v>50</c:v>
                </c:pt>
                <c:pt idx="244">
                  <c:v>50</c:v>
                </c:pt>
                <c:pt idx="245">
                  <c:v>50</c:v>
                </c:pt>
                <c:pt idx="246">
                  <c:v>50</c:v>
                </c:pt>
                <c:pt idx="247">
                  <c:v>50</c:v>
                </c:pt>
                <c:pt idx="248">
                  <c:v>50</c:v>
                </c:pt>
                <c:pt idx="249">
                  <c:v>50</c:v>
                </c:pt>
                <c:pt idx="250">
                  <c:v>50</c:v>
                </c:pt>
                <c:pt idx="251">
                  <c:v>50</c:v>
                </c:pt>
                <c:pt idx="252">
                  <c:v>50</c:v>
                </c:pt>
                <c:pt idx="253">
                  <c:v>50</c:v>
                </c:pt>
                <c:pt idx="254">
                  <c:v>50</c:v>
                </c:pt>
                <c:pt idx="255">
                  <c:v>50</c:v>
                </c:pt>
                <c:pt idx="256">
                  <c:v>50.3</c:v>
                </c:pt>
                <c:pt idx="257">
                  <c:v>51</c:v>
                </c:pt>
                <c:pt idx="258">
                  <c:v>51</c:v>
                </c:pt>
                <c:pt idx="259">
                  <c:v>51</c:v>
                </c:pt>
                <c:pt idx="260">
                  <c:v>51</c:v>
                </c:pt>
                <c:pt idx="261">
                  <c:v>51</c:v>
                </c:pt>
                <c:pt idx="262">
                  <c:v>51</c:v>
                </c:pt>
                <c:pt idx="263">
                  <c:v>51</c:v>
                </c:pt>
                <c:pt idx="264">
                  <c:v>51</c:v>
                </c:pt>
                <c:pt idx="265">
                  <c:v>52</c:v>
                </c:pt>
                <c:pt idx="266">
                  <c:v>52</c:v>
                </c:pt>
                <c:pt idx="267">
                  <c:v>52</c:v>
                </c:pt>
                <c:pt idx="268">
                  <c:v>52</c:v>
                </c:pt>
                <c:pt idx="269">
                  <c:v>52</c:v>
                </c:pt>
                <c:pt idx="270">
                  <c:v>52</c:v>
                </c:pt>
                <c:pt idx="271">
                  <c:v>52</c:v>
                </c:pt>
                <c:pt idx="272">
                  <c:v>52</c:v>
                </c:pt>
                <c:pt idx="273">
                  <c:v>52</c:v>
                </c:pt>
                <c:pt idx="274">
                  <c:v>52</c:v>
                </c:pt>
                <c:pt idx="275">
                  <c:v>52</c:v>
                </c:pt>
                <c:pt idx="276">
                  <c:v>52</c:v>
                </c:pt>
                <c:pt idx="277">
                  <c:v>52</c:v>
                </c:pt>
                <c:pt idx="278">
                  <c:v>52</c:v>
                </c:pt>
                <c:pt idx="279">
                  <c:v>52</c:v>
                </c:pt>
                <c:pt idx="280">
                  <c:v>52</c:v>
                </c:pt>
                <c:pt idx="281">
                  <c:v>52</c:v>
                </c:pt>
                <c:pt idx="282">
                  <c:v>53</c:v>
                </c:pt>
                <c:pt idx="283">
                  <c:v>53</c:v>
                </c:pt>
                <c:pt idx="284">
                  <c:v>53</c:v>
                </c:pt>
                <c:pt idx="285">
                  <c:v>53</c:v>
                </c:pt>
                <c:pt idx="286">
                  <c:v>53.5</c:v>
                </c:pt>
                <c:pt idx="287">
                  <c:v>54</c:v>
                </c:pt>
                <c:pt idx="288">
                  <c:v>54</c:v>
                </c:pt>
                <c:pt idx="289">
                  <c:v>54</c:v>
                </c:pt>
                <c:pt idx="290">
                  <c:v>54</c:v>
                </c:pt>
                <c:pt idx="291">
                  <c:v>54</c:v>
                </c:pt>
                <c:pt idx="292">
                  <c:v>54</c:v>
                </c:pt>
                <c:pt idx="293">
                  <c:v>54</c:v>
                </c:pt>
                <c:pt idx="294">
                  <c:v>54</c:v>
                </c:pt>
                <c:pt idx="295">
                  <c:v>54</c:v>
                </c:pt>
                <c:pt idx="296">
                  <c:v>54.5</c:v>
                </c:pt>
                <c:pt idx="297">
                  <c:v>55</c:v>
                </c:pt>
                <c:pt idx="298">
                  <c:v>55</c:v>
                </c:pt>
                <c:pt idx="299">
                  <c:v>55</c:v>
                </c:pt>
                <c:pt idx="300">
                  <c:v>55</c:v>
                </c:pt>
                <c:pt idx="301">
                  <c:v>56</c:v>
                </c:pt>
                <c:pt idx="302">
                  <c:v>56</c:v>
                </c:pt>
                <c:pt idx="303">
                  <c:v>57</c:v>
                </c:pt>
                <c:pt idx="304">
                  <c:v>57</c:v>
                </c:pt>
                <c:pt idx="305">
                  <c:v>57</c:v>
                </c:pt>
                <c:pt idx="306">
                  <c:v>58</c:v>
                </c:pt>
                <c:pt idx="307">
                  <c:v>58</c:v>
                </c:pt>
                <c:pt idx="308">
                  <c:v>58</c:v>
                </c:pt>
                <c:pt idx="309">
                  <c:v>58</c:v>
                </c:pt>
                <c:pt idx="310">
                  <c:v>58</c:v>
                </c:pt>
                <c:pt idx="311">
                  <c:v>58</c:v>
                </c:pt>
                <c:pt idx="312">
                  <c:v>58</c:v>
                </c:pt>
                <c:pt idx="313">
                  <c:v>59</c:v>
                </c:pt>
                <c:pt idx="314">
                  <c:v>59</c:v>
                </c:pt>
                <c:pt idx="315">
                  <c:v>59</c:v>
                </c:pt>
                <c:pt idx="316">
                  <c:v>60</c:v>
                </c:pt>
                <c:pt idx="317">
                  <c:v>61</c:v>
                </c:pt>
                <c:pt idx="318">
                  <c:v>65</c:v>
                </c:pt>
                <c:pt idx="319">
                  <c:v>68</c:v>
                </c:pt>
                <c:pt idx="320">
                  <c:v>70</c:v>
                </c:pt>
                <c:pt idx="321">
                  <c:v>78</c:v>
                </c:pt>
                <c:pt idx="322">
                  <c:v>44</c:v>
                </c:pt>
              </c:numCache>
            </c:numRef>
          </c:xVal>
          <c:yVal>
            <c:numRef>
              <c:f>二次元美少女キャラクターのスリーサイズ1!$D$3:$D$325</c:f>
              <c:numCache>
                <c:formatCode>General</c:formatCode>
                <c:ptCount val="323"/>
                <c:pt idx="0">
                  <c:v>108</c:v>
                </c:pt>
                <c:pt idx="1">
                  <c:v>145</c:v>
                </c:pt>
                <c:pt idx="2">
                  <c:v>160</c:v>
                </c:pt>
                <c:pt idx="3">
                  <c:v>122</c:v>
                </c:pt>
                <c:pt idx="4">
                  <c:v>178</c:v>
                </c:pt>
                <c:pt idx="5">
                  <c:v>139</c:v>
                </c:pt>
                <c:pt idx="6">
                  <c:v>170</c:v>
                </c:pt>
                <c:pt idx="7">
                  <c:v>132</c:v>
                </c:pt>
                <c:pt idx="8">
                  <c:v>132</c:v>
                </c:pt>
                <c:pt idx="9">
                  <c:v>145</c:v>
                </c:pt>
                <c:pt idx="10">
                  <c:v>140</c:v>
                </c:pt>
                <c:pt idx="11">
                  <c:v>143</c:v>
                </c:pt>
                <c:pt idx="12">
                  <c:v>138</c:v>
                </c:pt>
                <c:pt idx="13">
                  <c:v>143</c:v>
                </c:pt>
                <c:pt idx="14">
                  <c:v>139</c:v>
                </c:pt>
                <c:pt idx="15">
                  <c:v>146</c:v>
                </c:pt>
                <c:pt idx="16">
                  <c:v>142</c:v>
                </c:pt>
                <c:pt idx="17">
                  <c:v>142</c:v>
                </c:pt>
                <c:pt idx="18">
                  <c:v>157</c:v>
                </c:pt>
                <c:pt idx="19">
                  <c:v>152</c:v>
                </c:pt>
                <c:pt idx="20">
                  <c:v>151</c:v>
                </c:pt>
                <c:pt idx="21">
                  <c:v>148</c:v>
                </c:pt>
                <c:pt idx="22">
                  <c:v>151</c:v>
                </c:pt>
                <c:pt idx="23">
                  <c:v>145</c:v>
                </c:pt>
                <c:pt idx="24">
                  <c:v>138</c:v>
                </c:pt>
                <c:pt idx="25">
                  <c:v>155</c:v>
                </c:pt>
                <c:pt idx="26">
                  <c:v>145</c:v>
                </c:pt>
                <c:pt idx="27">
                  <c:v>147</c:v>
                </c:pt>
                <c:pt idx="28">
                  <c:v>145</c:v>
                </c:pt>
                <c:pt idx="29">
                  <c:v>143</c:v>
                </c:pt>
                <c:pt idx="30">
                  <c:v>151</c:v>
                </c:pt>
                <c:pt idx="31">
                  <c:v>143</c:v>
                </c:pt>
                <c:pt idx="32">
                  <c:v>147</c:v>
                </c:pt>
                <c:pt idx="33">
                  <c:v>149</c:v>
                </c:pt>
                <c:pt idx="34">
                  <c:v>143</c:v>
                </c:pt>
                <c:pt idx="35">
                  <c:v>149</c:v>
                </c:pt>
                <c:pt idx="36">
                  <c:v>153</c:v>
                </c:pt>
                <c:pt idx="37">
                  <c:v>157</c:v>
                </c:pt>
                <c:pt idx="38">
                  <c:v>145</c:v>
                </c:pt>
                <c:pt idx="39">
                  <c:v>148</c:v>
                </c:pt>
                <c:pt idx="40">
                  <c:v>148</c:v>
                </c:pt>
                <c:pt idx="41">
                  <c:v>149</c:v>
                </c:pt>
                <c:pt idx="42">
                  <c:v>154</c:v>
                </c:pt>
                <c:pt idx="43">
                  <c:v>155</c:v>
                </c:pt>
                <c:pt idx="44">
                  <c:v>159</c:v>
                </c:pt>
                <c:pt idx="45">
                  <c:v>149</c:v>
                </c:pt>
                <c:pt idx="46">
                  <c:v>151</c:v>
                </c:pt>
                <c:pt idx="47">
                  <c:v>153</c:v>
                </c:pt>
                <c:pt idx="48">
                  <c:v>151</c:v>
                </c:pt>
                <c:pt idx="49">
                  <c:v>152</c:v>
                </c:pt>
                <c:pt idx="50">
                  <c:v>163</c:v>
                </c:pt>
                <c:pt idx="51">
                  <c:v>150</c:v>
                </c:pt>
                <c:pt idx="52">
                  <c:v>154</c:v>
                </c:pt>
                <c:pt idx="53">
                  <c:v>159</c:v>
                </c:pt>
                <c:pt idx="54">
                  <c:v>157</c:v>
                </c:pt>
                <c:pt idx="55">
                  <c:v>152</c:v>
                </c:pt>
                <c:pt idx="56">
                  <c:v>154</c:v>
                </c:pt>
                <c:pt idx="57">
                  <c:v>150</c:v>
                </c:pt>
                <c:pt idx="58">
                  <c:v>147</c:v>
                </c:pt>
                <c:pt idx="59">
                  <c:v>157</c:v>
                </c:pt>
                <c:pt idx="60">
                  <c:v>150</c:v>
                </c:pt>
                <c:pt idx="61">
                  <c:v>151</c:v>
                </c:pt>
                <c:pt idx="62">
                  <c:v>153</c:v>
                </c:pt>
                <c:pt idx="63">
                  <c:v>152</c:v>
                </c:pt>
                <c:pt idx="64">
                  <c:v>162</c:v>
                </c:pt>
                <c:pt idx="65">
                  <c:v>149</c:v>
                </c:pt>
                <c:pt idx="66">
                  <c:v>156</c:v>
                </c:pt>
                <c:pt idx="67">
                  <c:v>158</c:v>
                </c:pt>
                <c:pt idx="68">
                  <c:v>153</c:v>
                </c:pt>
                <c:pt idx="69">
                  <c:v>152</c:v>
                </c:pt>
                <c:pt idx="70">
                  <c:v>155</c:v>
                </c:pt>
                <c:pt idx="71">
                  <c:v>155</c:v>
                </c:pt>
                <c:pt idx="72">
                  <c:v>155</c:v>
                </c:pt>
                <c:pt idx="73">
                  <c:v>161</c:v>
                </c:pt>
                <c:pt idx="74">
                  <c:v>156</c:v>
                </c:pt>
                <c:pt idx="75">
                  <c:v>155</c:v>
                </c:pt>
                <c:pt idx="76">
                  <c:v>158</c:v>
                </c:pt>
                <c:pt idx="77">
                  <c:v>158</c:v>
                </c:pt>
                <c:pt idx="78">
                  <c:v>152</c:v>
                </c:pt>
                <c:pt idx="79">
                  <c:v>152</c:v>
                </c:pt>
                <c:pt idx="80">
                  <c:v>159</c:v>
                </c:pt>
                <c:pt idx="81">
                  <c:v>153</c:v>
                </c:pt>
                <c:pt idx="82">
                  <c:v>156</c:v>
                </c:pt>
                <c:pt idx="83">
                  <c:v>163</c:v>
                </c:pt>
                <c:pt idx="84">
                  <c:v>152</c:v>
                </c:pt>
                <c:pt idx="85">
                  <c:v>154</c:v>
                </c:pt>
                <c:pt idx="86">
                  <c:v>143</c:v>
                </c:pt>
                <c:pt idx="87">
                  <c:v>155</c:v>
                </c:pt>
                <c:pt idx="88">
                  <c:v>157</c:v>
                </c:pt>
                <c:pt idx="89">
                  <c:v>157</c:v>
                </c:pt>
                <c:pt idx="90">
                  <c:v>166</c:v>
                </c:pt>
                <c:pt idx="91">
                  <c:v>157</c:v>
                </c:pt>
                <c:pt idx="92">
                  <c:v>157</c:v>
                </c:pt>
                <c:pt idx="93">
                  <c:v>154</c:v>
                </c:pt>
                <c:pt idx="94">
                  <c:v>160</c:v>
                </c:pt>
                <c:pt idx="95">
                  <c:v>153</c:v>
                </c:pt>
                <c:pt idx="96">
                  <c:v>151</c:v>
                </c:pt>
                <c:pt idx="97">
                  <c:v>148</c:v>
                </c:pt>
                <c:pt idx="98">
                  <c:v>151</c:v>
                </c:pt>
                <c:pt idx="99">
                  <c:v>157</c:v>
                </c:pt>
                <c:pt idx="100">
                  <c:v>168</c:v>
                </c:pt>
                <c:pt idx="101">
                  <c:v>158</c:v>
                </c:pt>
                <c:pt idx="102">
                  <c:v>156</c:v>
                </c:pt>
                <c:pt idx="103">
                  <c:v>157</c:v>
                </c:pt>
                <c:pt idx="104">
                  <c:v>166</c:v>
                </c:pt>
                <c:pt idx="105">
                  <c:v>158</c:v>
                </c:pt>
                <c:pt idx="106">
                  <c:v>155</c:v>
                </c:pt>
                <c:pt idx="107">
                  <c:v>159</c:v>
                </c:pt>
                <c:pt idx="108">
                  <c:v>155</c:v>
                </c:pt>
                <c:pt idx="109">
                  <c:v>153</c:v>
                </c:pt>
                <c:pt idx="110">
                  <c:v>153</c:v>
                </c:pt>
                <c:pt idx="111">
                  <c:v>159</c:v>
                </c:pt>
                <c:pt idx="112">
                  <c:v>163</c:v>
                </c:pt>
                <c:pt idx="113">
                  <c:v>163</c:v>
                </c:pt>
                <c:pt idx="114">
                  <c:v>163</c:v>
                </c:pt>
                <c:pt idx="115">
                  <c:v>161</c:v>
                </c:pt>
                <c:pt idx="116">
                  <c:v>161</c:v>
                </c:pt>
                <c:pt idx="117">
                  <c:v>161</c:v>
                </c:pt>
                <c:pt idx="118">
                  <c:v>152</c:v>
                </c:pt>
                <c:pt idx="119">
                  <c:v>160</c:v>
                </c:pt>
                <c:pt idx="120">
                  <c:v>158</c:v>
                </c:pt>
                <c:pt idx="121">
                  <c:v>160</c:v>
                </c:pt>
                <c:pt idx="122">
                  <c:v>159</c:v>
                </c:pt>
                <c:pt idx="123">
                  <c:v>156</c:v>
                </c:pt>
                <c:pt idx="124">
                  <c:v>165</c:v>
                </c:pt>
                <c:pt idx="125">
                  <c:v>157</c:v>
                </c:pt>
                <c:pt idx="126">
                  <c:v>158</c:v>
                </c:pt>
                <c:pt idx="127">
                  <c:v>160</c:v>
                </c:pt>
                <c:pt idx="128">
                  <c:v>147</c:v>
                </c:pt>
                <c:pt idx="129">
                  <c:v>151</c:v>
                </c:pt>
                <c:pt idx="130">
                  <c:v>155</c:v>
                </c:pt>
                <c:pt idx="131">
                  <c:v>153</c:v>
                </c:pt>
                <c:pt idx="132">
                  <c:v>155</c:v>
                </c:pt>
                <c:pt idx="133">
                  <c:v>155</c:v>
                </c:pt>
                <c:pt idx="134">
                  <c:v>143</c:v>
                </c:pt>
                <c:pt idx="135">
                  <c:v>152.5</c:v>
                </c:pt>
                <c:pt idx="136">
                  <c:v>162</c:v>
                </c:pt>
                <c:pt idx="137">
                  <c:v>159</c:v>
                </c:pt>
                <c:pt idx="138">
                  <c:v>166</c:v>
                </c:pt>
                <c:pt idx="139">
                  <c:v>163</c:v>
                </c:pt>
                <c:pt idx="140">
                  <c:v>159</c:v>
                </c:pt>
                <c:pt idx="141">
                  <c:v>158</c:v>
                </c:pt>
                <c:pt idx="142">
                  <c:v>164</c:v>
                </c:pt>
                <c:pt idx="143">
                  <c:v>160</c:v>
                </c:pt>
                <c:pt idx="144">
                  <c:v>159</c:v>
                </c:pt>
                <c:pt idx="145">
                  <c:v>162</c:v>
                </c:pt>
                <c:pt idx="146">
                  <c:v>161</c:v>
                </c:pt>
                <c:pt idx="147">
                  <c:v>159</c:v>
                </c:pt>
                <c:pt idx="148">
                  <c:v>155</c:v>
                </c:pt>
                <c:pt idx="149">
                  <c:v>161.80000000000001</c:v>
                </c:pt>
                <c:pt idx="150">
                  <c:v>168</c:v>
                </c:pt>
                <c:pt idx="151">
                  <c:v>161</c:v>
                </c:pt>
                <c:pt idx="152">
                  <c:v>165</c:v>
                </c:pt>
                <c:pt idx="153">
                  <c:v>169</c:v>
                </c:pt>
                <c:pt idx="154">
                  <c:v>168</c:v>
                </c:pt>
                <c:pt idx="155">
                  <c:v>161</c:v>
                </c:pt>
                <c:pt idx="156">
                  <c:v>164</c:v>
                </c:pt>
                <c:pt idx="157">
                  <c:v>163</c:v>
                </c:pt>
                <c:pt idx="158">
                  <c:v>163</c:v>
                </c:pt>
                <c:pt idx="159">
                  <c:v>157</c:v>
                </c:pt>
                <c:pt idx="160">
                  <c:v>157</c:v>
                </c:pt>
                <c:pt idx="161">
                  <c:v>160</c:v>
                </c:pt>
                <c:pt idx="162">
                  <c:v>153</c:v>
                </c:pt>
                <c:pt idx="163">
                  <c:v>164</c:v>
                </c:pt>
                <c:pt idx="164">
                  <c:v>162</c:v>
                </c:pt>
                <c:pt idx="165">
                  <c:v>157</c:v>
                </c:pt>
                <c:pt idx="166">
                  <c:v>152</c:v>
                </c:pt>
                <c:pt idx="167">
                  <c:v>165</c:v>
                </c:pt>
                <c:pt idx="168">
                  <c:v>163</c:v>
                </c:pt>
                <c:pt idx="169">
                  <c:v>164</c:v>
                </c:pt>
                <c:pt idx="170">
                  <c:v>150</c:v>
                </c:pt>
                <c:pt idx="171">
                  <c:v>152</c:v>
                </c:pt>
                <c:pt idx="172">
                  <c:v>156</c:v>
                </c:pt>
                <c:pt idx="173">
                  <c:v>163</c:v>
                </c:pt>
                <c:pt idx="174">
                  <c:v>157</c:v>
                </c:pt>
                <c:pt idx="175">
                  <c:v>169</c:v>
                </c:pt>
                <c:pt idx="176">
                  <c:v>159</c:v>
                </c:pt>
                <c:pt idx="177">
                  <c:v>168</c:v>
                </c:pt>
                <c:pt idx="178">
                  <c:v>166</c:v>
                </c:pt>
                <c:pt idx="179">
                  <c:v>163</c:v>
                </c:pt>
                <c:pt idx="180">
                  <c:v>168</c:v>
                </c:pt>
                <c:pt idx="181">
                  <c:v>162</c:v>
                </c:pt>
                <c:pt idx="182">
                  <c:v>168</c:v>
                </c:pt>
                <c:pt idx="183">
                  <c:v>160</c:v>
                </c:pt>
                <c:pt idx="184">
                  <c:v>165</c:v>
                </c:pt>
                <c:pt idx="185">
                  <c:v>165</c:v>
                </c:pt>
                <c:pt idx="186">
                  <c:v>164</c:v>
                </c:pt>
                <c:pt idx="187">
                  <c:v>169</c:v>
                </c:pt>
                <c:pt idx="188">
                  <c:v>158</c:v>
                </c:pt>
                <c:pt idx="189">
                  <c:v>165</c:v>
                </c:pt>
                <c:pt idx="190">
                  <c:v>165</c:v>
                </c:pt>
                <c:pt idx="191">
                  <c:v>152</c:v>
                </c:pt>
                <c:pt idx="192">
                  <c:v>154</c:v>
                </c:pt>
                <c:pt idx="193">
                  <c:v>160</c:v>
                </c:pt>
                <c:pt idx="194">
                  <c:v>160</c:v>
                </c:pt>
                <c:pt idx="195">
                  <c:v>158</c:v>
                </c:pt>
                <c:pt idx="196">
                  <c:v>155</c:v>
                </c:pt>
                <c:pt idx="197">
                  <c:v>160</c:v>
                </c:pt>
                <c:pt idx="198">
                  <c:v>159</c:v>
                </c:pt>
                <c:pt idx="199">
                  <c:v>157</c:v>
                </c:pt>
                <c:pt idx="200">
                  <c:v>164</c:v>
                </c:pt>
                <c:pt idx="201">
                  <c:v>165</c:v>
                </c:pt>
                <c:pt idx="202">
                  <c:v>169</c:v>
                </c:pt>
                <c:pt idx="203">
                  <c:v>168</c:v>
                </c:pt>
                <c:pt idx="204">
                  <c:v>167</c:v>
                </c:pt>
                <c:pt idx="205">
                  <c:v>167</c:v>
                </c:pt>
                <c:pt idx="206">
                  <c:v>154</c:v>
                </c:pt>
                <c:pt idx="207">
                  <c:v>163</c:v>
                </c:pt>
                <c:pt idx="208">
                  <c:v>165</c:v>
                </c:pt>
                <c:pt idx="209">
                  <c:v>162</c:v>
                </c:pt>
                <c:pt idx="210">
                  <c:v>157</c:v>
                </c:pt>
                <c:pt idx="211">
                  <c:v>161</c:v>
                </c:pt>
                <c:pt idx="212">
                  <c:v>165</c:v>
                </c:pt>
                <c:pt idx="213">
                  <c:v>166</c:v>
                </c:pt>
                <c:pt idx="214">
                  <c:v>159</c:v>
                </c:pt>
                <c:pt idx="215">
                  <c:v>158</c:v>
                </c:pt>
                <c:pt idx="216">
                  <c:v>167</c:v>
                </c:pt>
                <c:pt idx="217">
                  <c:v>165</c:v>
                </c:pt>
                <c:pt idx="218">
                  <c:v>159</c:v>
                </c:pt>
                <c:pt idx="219">
                  <c:v>162</c:v>
                </c:pt>
                <c:pt idx="220">
                  <c:v>163</c:v>
                </c:pt>
                <c:pt idx="221">
                  <c:v>162</c:v>
                </c:pt>
                <c:pt idx="222">
                  <c:v>169</c:v>
                </c:pt>
                <c:pt idx="223">
                  <c:v>164</c:v>
                </c:pt>
                <c:pt idx="224">
                  <c:v>158</c:v>
                </c:pt>
                <c:pt idx="225">
                  <c:v>165</c:v>
                </c:pt>
                <c:pt idx="226">
                  <c:v>161</c:v>
                </c:pt>
                <c:pt idx="227">
                  <c:v>162</c:v>
                </c:pt>
                <c:pt idx="228">
                  <c:v>167</c:v>
                </c:pt>
                <c:pt idx="229">
                  <c:v>162</c:v>
                </c:pt>
                <c:pt idx="230">
                  <c:v>170</c:v>
                </c:pt>
                <c:pt idx="231">
                  <c:v>163</c:v>
                </c:pt>
                <c:pt idx="232">
                  <c:v>172</c:v>
                </c:pt>
                <c:pt idx="233">
                  <c:v>165</c:v>
                </c:pt>
                <c:pt idx="234">
                  <c:v>162</c:v>
                </c:pt>
                <c:pt idx="235">
                  <c:v>166</c:v>
                </c:pt>
                <c:pt idx="236">
                  <c:v>164</c:v>
                </c:pt>
                <c:pt idx="237">
                  <c:v>171</c:v>
                </c:pt>
                <c:pt idx="238">
                  <c:v>172</c:v>
                </c:pt>
                <c:pt idx="239">
                  <c:v>173</c:v>
                </c:pt>
                <c:pt idx="240">
                  <c:v>163</c:v>
                </c:pt>
                <c:pt idx="241">
                  <c:v>160</c:v>
                </c:pt>
                <c:pt idx="242">
                  <c:v>158</c:v>
                </c:pt>
                <c:pt idx="243">
                  <c:v>165</c:v>
                </c:pt>
                <c:pt idx="244">
                  <c:v>160</c:v>
                </c:pt>
                <c:pt idx="245">
                  <c:v>158</c:v>
                </c:pt>
                <c:pt idx="246">
                  <c:v>161</c:v>
                </c:pt>
                <c:pt idx="247">
                  <c:v>165</c:v>
                </c:pt>
                <c:pt idx="248">
                  <c:v>158</c:v>
                </c:pt>
                <c:pt idx="249">
                  <c:v>161</c:v>
                </c:pt>
                <c:pt idx="250">
                  <c:v>159</c:v>
                </c:pt>
                <c:pt idx="251">
                  <c:v>155</c:v>
                </c:pt>
                <c:pt idx="252">
                  <c:v>155</c:v>
                </c:pt>
                <c:pt idx="253">
                  <c:v>160</c:v>
                </c:pt>
                <c:pt idx="254">
                  <c:v>160</c:v>
                </c:pt>
                <c:pt idx="255">
                  <c:v>162</c:v>
                </c:pt>
                <c:pt idx="256">
                  <c:v>158.5</c:v>
                </c:pt>
                <c:pt idx="257">
                  <c:v>164.1</c:v>
                </c:pt>
                <c:pt idx="258">
                  <c:v>167</c:v>
                </c:pt>
                <c:pt idx="259">
                  <c:v>170</c:v>
                </c:pt>
                <c:pt idx="260">
                  <c:v>166</c:v>
                </c:pt>
                <c:pt idx="261">
                  <c:v>162</c:v>
                </c:pt>
                <c:pt idx="262">
                  <c:v>166.5</c:v>
                </c:pt>
                <c:pt idx="263">
                  <c:v>165</c:v>
                </c:pt>
                <c:pt idx="264">
                  <c:v>163</c:v>
                </c:pt>
                <c:pt idx="265">
                  <c:v>162</c:v>
                </c:pt>
                <c:pt idx="266">
                  <c:v>164</c:v>
                </c:pt>
                <c:pt idx="267">
                  <c:v>162</c:v>
                </c:pt>
                <c:pt idx="268">
                  <c:v>165.8</c:v>
                </c:pt>
                <c:pt idx="269">
                  <c:v>155</c:v>
                </c:pt>
                <c:pt idx="270">
                  <c:v>158</c:v>
                </c:pt>
                <c:pt idx="271">
                  <c:v>165</c:v>
                </c:pt>
                <c:pt idx="272">
                  <c:v>160</c:v>
                </c:pt>
                <c:pt idx="273">
                  <c:v>170</c:v>
                </c:pt>
                <c:pt idx="274">
                  <c:v>161</c:v>
                </c:pt>
                <c:pt idx="275">
                  <c:v>166</c:v>
                </c:pt>
                <c:pt idx="276">
                  <c:v>158</c:v>
                </c:pt>
                <c:pt idx="277">
                  <c:v>168</c:v>
                </c:pt>
                <c:pt idx="278">
                  <c:v>165</c:v>
                </c:pt>
                <c:pt idx="279">
                  <c:v>165</c:v>
                </c:pt>
                <c:pt idx="280">
                  <c:v>163</c:v>
                </c:pt>
                <c:pt idx="281">
                  <c:v>161</c:v>
                </c:pt>
                <c:pt idx="282">
                  <c:v>170</c:v>
                </c:pt>
                <c:pt idx="283">
                  <c:v>177</c:v>
                </c:pt>
                <c:pt idx="284">
                  <c:v>174</c:v>
                </c:pt>
                <c:pt idx="285">
                  <c:v>173</c:v>
                </c:pt>
                <c:pt idx="286">
                  <c:v>166.4</c:v>
                </c:pt>
                <c:pt idx="287">
                  <c:v>164</c:v>
                </c:pt>
                <c:pt idx="288">
                  <c:v>173</c:v>
                </c:pt>
                <c:pt idx="289">
                  <c:v>155</c:v>
                </c:pt>
                <c:pt idx="290">
                  <c:v>171</c:v>
                </c:pt>
                <c:pt idx="291">
                  <c:v>167</c:v>
                </c:pt>
                <c:pt idx="292">
                  <c:v>167</c:v>
                </c:pt>
                <c:pt idx="293">
                  <c:v>172</c:v>
                </c:pt>
                <c:pt idx="294">
                  <c:v>165</c:v>
                </c:pt>
                <c:pt idx="295">
                  <c:v>162</c:v>
                </c:pt>
                <c:pt idx="296">
                  <c:v>167</c:v>
                </c:pt>
                <c:pt idx="297">
                  <c:v>170</c:v>
                </c:pt>
                <c:pt idx="298">
                  <c:v>175</c:v>
                </c:pt>
                <c:pt idx="299">
                  <c:v>163</c:v>
                </c:pt>
                <c:pt idx="300">
                  <c:v>168</c:v>
                </c:pt>
                <c:pt idx="301">
                  <c:v>177</c:v>
                </c:pt>
                <c:pt idx="302">
                  <c:v>174</c:v>
                </c:pt>
                <c:pt idx="303">
                  <c:v>175</c:v>
                </c:pt>
                <c:pt idx="304">
                  <c:v>165</c:v>
                </c:pt>
                <c:pt idx="305">
                  <c:v>162</c:v>
                </c:pt>
                <c:pt idx="306">
                  <c:v>176</c:v>
                </c:pt>
                <c:pt idx="307">
                  <c:v>173</c:v>
                </c:pt>
                <c:pt idx="308">
                  <c:v>166</c:v>
                </c:pt>
                <c:pt idx="309">
                  <c:v>170</c:v>
                </c:pt>
                <c:pt idx="310">
                  <c:v>168</c:v>
                </c:pt>
                <c:pt idx="311">
                  <c:v>171</c:v>
                </c:pt>
                <c:pt idx="312">
                  <c:v>166</c:v>
                </c:pt>
                <c:pt idx="313">
                  <c:v>171</c:v>
                </c:pt>
                <c:pt idx="314">
                  <c:v>182</c:v>
                </c:pt>
                <c:pt idx="315">
                  <c:v>174</c:v>
                </c:pt>
                <c:pt idx="316">
                  <c:v>175</c:v>
                </c:pt>
                <c:pt idx="317">
                  <c:v>180</c:v>
                </c:pt>
                <c:pt idx="318">
                  <c:v>186</c:v>
                </c:pt>
                <c:pt idx="319">
                  <c:v>175</c:v>
                </c:pt>
                <c:pt idx="320">
                  <c:v>180</c:v>
                </c:pt>
                <c:pt idx="321">
                  <c:v>197</c:v>
                </c:pt>
                <c:pt idx="322">
                  <c:v>159</c:v>
                </c:pt>
              </c:numCache>
            </c:numRef>
          </c:yVal>
        </c:ser>
        <c:axId val="139735808"/>
        <c:axId val="139737728"/>
      </c:scatterChart>
      <c:valAx>
        <c:axId val="139735808"/>
        <c:scaling>
          <c:orientation val="minMax"/>
          <c:min val="35"/>
        </c:scaling>
        <c:axPos val="t"/>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9737728"/>
        <c:crosses val="autoZero"/>
        <c:crossBetween val="midCat"/>
      </c:valAx>
      <c:valAx>
        <c:axId val="139737728"/>
        <c:scaling>
          <c:orientation val="maxMin"/>
          <c:max val="180"/>
          <c:min val="14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9735808"/>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Sheet2!$C$50:$C$61</c:f>
              <c:numCache>
                <c:formatCode>#,##0</c:formatCode>
                <c:ptCount val="12"/>
                <c:pt idx="0">
                  <c:v>15500</c:v>
                </c:pt>
                <c:pt idx="1">
                  <c:v>15900</c:v>
                </c:pt>
                <c:pt idx="2">
                  <c:v>19400</c:v>
                </c:pt>
                <c:pt idx="3">
                  <c:v>20100</c:v>
                </c:pt>
                <c:pt idx="4">
                  <c:v>17300</c:v>
                </c:pt>
                <c:pt idx="5">
                  <c:v>14000</c:v>
                </c:pt>
                <c:pt idx="6">
                  <c:v>13900</c:v>
                </c:pt>
                <c:pt idx="7">
                  <c:v>14000</c:v>
                </c:pt>
                <c:pt idx="8">
                  <c:v>13500</c:v>
                </c:pt>
                <c:pt idx="9">
                  <c:v>33200</c:v>
                </c:pt>
                <c:pt idx="10">
                  <c:v>28900</c:v>
                </c:pt>
                <c:pt idx="11">
                  <c:v>29200</c:v>
                </c:pt>
              </c:numCache>
            </c:numRef>
          </c:yVal>
        </c:ser>
        <c:axId val="140164480"/>
        <c:axId val="140170752"/>
      </c:scatterChart>
      <c:valAx>
        <c:axId val="140164480"/>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170752"/>
        <c:crosses val="autoZero"/>
        <c:crossBetween val="midCat"/>
      </c:valAx>
      <c:valAx>
        <c:axId val="140170752"/>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164480"/>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layout>
        <c:manualLayout>
          <c:xMode val="edge"/>
          <c:yMode val="edge"/>
          <c:x val="0.5190693350831147"/>
          <c:y val="0.17129629629629656"/>
        </c:manualLayout>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Sheet2!$C$39:$C$48</c:f>
              <c:numCache>
                <c:formatCode>#,##0</c:formatCode>
                <c:ptCount val="10"/>
                <c:pt idx="0">
                  <c:v>28500</c:v>
                </c:pt>
                <c:pt idx="1">
                  <c:v>18300</c:v>
                </c:pt>
                <c:pt idx="2">
                  <c:v>15700</c:v>
                </c:pt>
                <c:pt idx="3">
                  <c:v>14300</c:v>
                </c:pt>
                <c:pt idx="4">
                  <c:v>17400</c:v>
                </c:pt>
                <c:pt idx="5">
                  <c:v>14000</c:v>
                </c:pt>
                <c:pt idx="6">
                  <c:v>10600</c:v>
                </c:pt>
                <c:pt idx="7">
                  <c:v>9040</c:v>
                </c:pt>
                <c:pt idx="8">
                  <c:v>6150</c:v>
                </c:pt>
                <c:pt idx="9">
                  <c:v>3880</c:v>
                </c:pt>
              </c:numCache>
            </c:numRef>
          </c:yVal>
        </c:ser>
        <c:axId val="140185984"/>
        <c:axId val="140187904"/>
      </c:scatterChart>
      <c:valAx>
        <c:axId val="140185984"/>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187904"/>
        <c:crosses val="autoZero"/>
        <c:crossBetween val="midCat"/>
      </c:valAx>
      <c:valAx>
        <c:axId val="140187904"/>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185984"/>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Sheet2!$D$39:$D$48</c:f>
              <c:numCache>
                <c:formatCode>General</c:formatCode>
                <c:ptCount val="10"/>
                <c:pt idx="0">
                  <c:v>171</c:v>
                </c:pt>
                <c:pt idx="1">
                  <c:v>179</c:v>
                </c:pt>
                <c:pt idx="2">
                  <c:v>144</c:v>
                </c:pt>
                <c:pt idx="3">
                  <c:v>135</c:v>
                </c:pt>
                <c:pt idx="4">
                  <c:v>106</c:v>
                </c:pt>
                <c:pt idx="5">
                  <c:v>65</c:v>
                </c:pt>
                <c:pt idx="6">
                  <c:v>59</c:v>
                </c:pt>
                <c:pt idx="7">
                  <c:v>50</c:v>
                </c:pt>
                <c:pt idx="8">
                  <c:v>44</c:v>
                </c:pt>
                <c:pt idx="9">
                  <c:v>28</c:v>
                </c:pt>
              </c:numCache>
            </c:numRef>
          </c:yVal>
        </c:ser>
        <c:axId val="140194944"/>
        <c:axId val="140196864"/>
      </c:scatterChart>
      <c:valAx>
        <c:axId val="140194944"/>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196864"/>
        <c:crosses val="autoZero"/>
        <c:crossBetween val="midCat"/>
      </c:valAx>
      <c:valAx>
        <c:axId val="14019686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194944"/>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Sheet2!$C$50:$C$61</c:f>
              <c:numCache>
                <c:formatCode>#,##0</c:formatCode>
                <c:ptCount val="12"/>
                <c:pt idx="0">
                  <c:v>15500</c:v>
                </c:pt>
                <c:pt idx="1">
                  <c:v>15900</c:v>
                </c:pt>
                <c:pt idx="2">
                  <c:v>19400</c:v>
                </c:pt>
                <c:pt idx="3">
                  <c:v>20100</c:v>
                </c:pt>
                <c:pt idx="4">
                  <c:v>17300</c:v>
                </c:pt>
                <c:pt idx="5">
                  <c:v>14000</c:v>
                </c:pt>
                <c:pt idx="6">
                  <c:v>13900</c:v>
                </c:pt>
                <c:pt idx="7">
                  <c:v>14000</c:v>
                </c:pt>
                <c:pt idx="8">
                  <c:v>13500</c:v>
                </c:pt>
                <c:pt idx="9">
                  <c:v>33200</c:v>
                </c:pt>
                <c:pt idx="10">
                  <c:v>28900</c:v>
                </c:pt>
                <c:pt idx="11">
                  <c:v>29200</c:v>
                </c:pt>
              </c:numCache>
            </c:numRef>
          </c:yVal>
        </c:ser>
        <c:axId val="140208000"/>
        <c:axId val="140222464"/>
      </c:scatterChart>
      <c:valAx>
        <c:axId val="140208000"/>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222464"/>
        <c:crosses val="autoZero"/>
        <c:crossBetween val="midCat"/>
      </c:valAx>
      <c:valAx>
        <c:axId val="140222464"/>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208000"/>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smooth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Sheet2!$E$78:$E$89</c:f>
              <c:numCache>
                <c:formatCode>General</c:formatCode>
                <c:ptCount val="12"/>
                <c:pt idx="0">
                  <c:v>43</c:v>
                </c:pt>
                <c:pt idx="1">
                  <c:v>64</c:v>
                </c:pt>
                <c:pt idx="2">
                  <c:v>47</c:v>
                </c:pt>
                <c:pt idx="3">
                  <c:v>50</c:v>
                </c:pt>
                <c:pt idx="4">
                  <c:v>67</c:v>
                </c:pt>
                <c:pt idx="5">
                  <c:v>59</c:v>
                </c:pt>
                <c:pt idx="6">
                  <c:v>55</c:v>
                </c:pt>
                <c:pt idx="7">
                  <c:v>56</c:v>
                </c:pt>
                <c:pt idx="8">
                  <c:v>57</c:v>
                </c:pt>
                <c:pt idx="9">
                  <c:v>64</c:v>
                </c:pt>
                <c:pt idx="10">
                  <c:v>59</c:v>
                </c:pt>
                <c:pt idx="11">
                  <c:v>48</c:v>
                </c:pt>
              </c:numCache>
            </c:numRef>
          </c:yVal>
          <c:smooth val="1"/>
        </c:ser>
        <c:axId val="140315264"/>
        <c:axId val="140317440"/>
      </c:scatterChart>
      <c:valAx>
        <c:axId val="140315264"/>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317440"/>
        <c:crosses val="autoZero"/>
        <c:crossBetween val="midCat"/>
      </c:valAx>
      <c:valAx>
        <c:axId val="140317440"/>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315264"/>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8.046981627296583E-2"/>
          <c:y val="0.2"/>
          <c:w val="0.89019685039370122"/>
          <c:h val="0.71574876057159587"/>
        </c:manualLayout>
      </c:layout>
      <c:scatterChart>
        <c:scatterStyle val="smooth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Sheet2!$D$78:$D$89</c:f>
              <c:numCache>
                <c:formatCode>General</c:formatCode>
                <c:ptCount val="12"/>
                <c:pt idx="0">
                  <c:v>37</c:v>
                </c:pt>
                <c:pt idx="1">
                  <c:v>47</c:v>
                </c:pt>
                <c:pt idx="2">
                  <c:v>13</c:v>
                </c:pt>
                <c:pt idx="3">
                  <c:v>21</c:v>
                </c:pt>
                <c:pt idx="4">
                  <c:v>18</c:v>
                </c:pt>
                <c:pt idx="5">
                  <c:v>24</c:v>
                </c:pt>
                <c:pt idx="6">
                  <c:v>23</c:v>
                </c:pt>
                <c:pt idx="7">
                  <c:v>24</c:v>
                </c:pt>
                <c:pt idx="8">
                  <c:v>17</c:v>
                </c:pt>
                <c:pt idx="9">
                  <c:v>21</c:v>
                </c:pt>
                <c:pt idx="10">
                  <c:v>22</c:v>
                </c:pt>
                <c:pt idx="11">
                  <c:v>17</c:v>
                </c:pt>
              </c:numCache>
            </c:numRef>
          </c:yVal>
          <c:smooth val="1"/>
        </c:ser>
        <c:axId val="140328320"/>
        <c:axId val="140342784"/>
      </c:scatterChart>
      <c:valAx>
        <c:axId val="140328320"/>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342784"/>
        <c:crosses val="autoZero"/>
        <c:crossBetween val="midCat"/>
      </c:valAx>
      <c:valAx>
        <c:axId val="14034278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328320"/>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Sheet2!$D$50:$D$61</c:f>
              <c:numCache>
                <c:formatCode>General</c:formatCode>
                <c:ptCount val="12"/>
                <c:pt idx="0">
                  <c:v>10000</c:v>
                </c:pt>
                <c:pt idx="1">
                  <c:v>10500</c:v>
                </c:pt>
                <c:pt idx="2">
                  <c:v>13900</c:v>
                </c:pt>
                <c:pt idx="3" formatCode="#,##0">
                  <c:v>15500</c:v>
                </c:pt>
                <c:pt idx="4" formatCode="#,##0">
                  <c:v>14500</c:v>
                </c:pt>
                <c:pt idx="5" formatCode="#,##0">
                  <c:v>9620</c:v>
                </c:pt>
                <c:pt idx="6" formatCode="#,##0">
                  <c:v>9210</c:v>
                </c:pt>
                <c:pt idx="7" formatCode="#,##0">
                  <c:v>9660</c:v>
                </c:pt>
                <c:pt idx="8" formatCode="#,##0">
                  <c:v>9460</c:v>
                </c:pt>
                <c:pt idx="9" formatCode="#,##0">
                  <c:v>22500</c:v>
                </c:pt>
                <c:pt idx="10" formatCode="#,##0">
                  <c:v>22500</c:v>
                </c:pt>
                <c:pt idx="11" formatCode="#,##0">
                  <c:v>23000</c:v>
                </c:pt>
              </c:numCache>
            </c:numRef>
          </c:yVal>
        </c:ser>
        <c:axId val="140349824"/>
        <c:axId val="140351744"/>
      </c:scatterChart>
      <c:valAx>
        <c:axId val="140349824"/>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351744"/>
        <c:crosses val="autoZero"/>
        <c:crossBetween val="midCat"/>
      </c:valAx>
      <c:valAx>
        <c:axId val="14035174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349824"/>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chart" Target="../charts/chart20.xml"/><Relationship Id="rId4" Type="http://schemas.openxmlformats.org/officeDocument/2006/relationships/chart" Target="../charts/chart1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xdr:from>
      <xdr:col>7</xdr:col>
      <xdr:colOff>295275</xdr:colOff>
      <xdr:row>47</xdr:row>
      <xdr:rowOff>123825</xdr:rowOff>
    </xdr:from>
    <xdr:to>
      <xdr:col>14</xdr:col>
      <xdr:colOff>66675</xdr:colOff>
      <xdr:row>63</xdr:row>
      <xdr:rowOff>123825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742950</xdr:colOff>
      <xdr:row>55</xdr:row>
      <xdr:rowOff>85725</xdr:rowOff>
    </xdr:from>
    <xdr:to>
      <xdr:col>11</xdr:col>
      <xdr:colOff>28575</xdr:colOff>
      <xdr:row>71</xdr:row>
      <xdr:rowOff>85725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285750</xdr:colOff>
      <xdr:row>67</xdr:row>
      <xdr:rowOff>38100</xdr:rowOff>
    </xdr:from>
    <xdr:to>
      <xdr:col>15</xdr:col>
      <xdr:colOff>57150</xdr:colOff>
      <xdr:row>97</xdr:row>
      <xdr:rowOff>38100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361950</xdr:colOff>
      <xdr:row>49</xdr:row>
      <xdr:rowOff>152400</xdr:rowOff>
    </xdr:from>
    <xdr:to>
      <xdr:col>17</xdr:col>
      <xdr:colOff>133350</xdr:colOff>
      <xdr:row>65</xdr:row>
      <xdr:rowOff>152400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609600</xdr:colOff>
      <xdr:row>24</xdr:row>
      <xdr:rowOff>0</xdr:rowOff>
    </xdr:from>
    <xdr:to>
      <xdr:col>16</xdr:col>
      <xdr:colOff>381000</xdr:colOff>
      <xdr:row>48</xdr:row>
      <xdr:rowOff>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323850</xdr:colOff>
      <xdr:row>43</xdr:row>
      <xdr:rowOff>123825</xdr:rowOff>
    </xdr:from>
    <xdr:to>
      <xdr:col>14</xdr:col>
      <xdr:colOff>95250</xdr:colOff>
      <xdr:row>59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571500</xdr:colOff>
      <xdr:row>72</xdr:row>
      <xdr:rowOff>133350</xdr:rowOff>
    </xdr:from>
    <xdr:to>
      <xdr:col>10</xdr:col>
      <xdr:colOff>542925</xdr:colOff>
      <xdr:row>87</xdr:row>
      <xdr:rowOff>57150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600075</xdr:colOff>
      <xdr:row>83</xdr:row>
      <xdr:rowOff>66675</xdr:rowOff>
    </xdr:from>
    <xdr:to>
      <xdr:col>10</xdr:col>
      <xdr:colOff>571500</xdr:colOff>
      <xdr:row>98</xdr:row>
      <xdr:rowOff>104775</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361950</xdr:colOff>
      <xdr:row>53</xdr:row>
      <xdr:rowOff>114300</xdr:rowOff>
    </xdr:from>
    <xdr:to>
      <xdr:col>8</xdr:col>
      <xdr:colOff>390525</xdr:colOff>
      <xdr:row>69</xdr:row>
      <xdr:rowOff>114300</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577850</xdr:colOff>
      <xdr:row>28</xdr:row>
      <xdr:rowOff>136525</xdr:rowOff>
    </xdr:from>
    <xdr:to>
      <xdr:col>23</xdr:col>
      <xdr:colOff>355600</xdr:colOff>
      <xdr:row>44</xdr:row>
      <xdr:rowOff>136525</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334798</xdr:colOff>
      <xdr:row>102</xdr:row>
      <xdr:rowOff>23322</xdr:rowOff>
    </xdr:from>
    <xdr:to>
      <xdr:col>13</xdr:col>
      <xdr:colOff>101845</xdr:colOff>
      <xdr:row>116</xdr:row>
      <xdr:rowOff>27259</xdr:rowOff>
    </xdr:to>
    <xdr:graphicFrame macro="">
      <xdr:nvGraphicFramePr>
        <xdr:cNvPr id="17" name="グラフ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977900</xdr:colOff>
      <xdr:row>95</xdr:row>
      <xdr:rowOff>71929</xdr:rowOff>
    </xdr:from>
    <xdr:to>
      <xdr:col>11</xdr:col>
      <xdr:colOff>254985</xdr:colOff>
      <xdr:row>110</xdr:row>
      <xdr:rowOff>71930</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319257</xdr:colOff>
      <xdr:row>113</xdr:row>
      <xdr:rowOff>13849</xdr:rowOff>
    </xdr:from>
    <xdr:to>
      <xdr:col>13</xdr:col>
      <xdr:colOff>69095</xdr:colOff>
      <xdr:row>128</xdr:row>
      <xdr:rowOff>28221</xdr:rowOff>
    </xdr:to>
    <xdr:graphicFrame macro="">
      <xdr:nvGraphicFramePr>
        <xdr:cNvPr id="19" name="グラフ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352425</xdr:colOff>
      <xdr:row>20</xdr:row>
      <xdr:rowOff>138112</xdr:rowOff>
    </xdr:from>
    <xdr:to>
      <xdr:col>12</xdr:col>
      <xdr:colOff>114300</xdr:colOff>
      <xdr:row>35</xdr:row>
      <xdr:rowOff>14287</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304800</xdr:colOff>
      <xdr:row>16</xdr:row>
      <xdr:rowOff>152400</xdr:rowOff>
    </xdr:from>
    <xdr:to>
      <xdr:col>15</xdr:col>
      <xdr:colOff>76200</xdr:colOff>
      <xdr:row>32</xdr:row>
      <xdr:rowOff>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590549</xdr:colOff>
      <xdr:row>52</xdr:row>
      <xdr:rowOff>6349</xdr:rowOff>
    </xdr:from>
    <xdr:to>
      <xdr:col>11</xdr:col>
      <xdr:colOff>361949</xdr:colOff>
      <xdr:row>67</xdr:row>
      <xdr:rowOff>82549</xdr:rowOff>
    </xdr:to>
    <xdr:graphicFrame macro="">
      <xdr:nvGraphicFramePr>
        <xdr:cNvPr id="47" name="グラフ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615949</xdr:colOff>
      <xdr:row>53</xdr:row>
      <xdr:rowOff>158749</xdr:rowOff>
    </xdr:from>
    <xdr:to>
      <xdr:col>7</xdr:col>
      <xdr:colOff>0</xdr:colOff>
      <xdr:row>69</xdr:row>
      <xdr:rowOff>120649</xdr:rowOff>
    </xdr:to>
    <xdr:graphicFrame macro="">
      <xdr:nvGraphicFramePr>
        <xdr:cNvPr id="48" name="グラフ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552449</xdr:colOff>
      <xdr:row>2</xdr:row>
      <xdr:rowOff>63500</xdr:rowOff>
    </xdr:from>
    <xdr:to>
      <xdr:col>16</xdr:col>
      <xdr:colOff>323849</xdr:colOff>
      <xdr:row>17</xdr:row>
      <xdr:rowOff>76200</xdr:rowOff>
    </xdr:to>
    <xdr:graphicFrame macro="">
      <xdr:nvGraphicFramePr>
        <xdr:cNvPr id="49" name="グラフ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603249</xdr:colOff>
      <xdr:row>16</xdr:row>
      <xdr:rowOff>38100</xdr:rowOff>
    </xdr:from>
    <xdr:to>
      <xdr:col>16</xdr:col>
      <xdr:colOff>374649</xdr:colOff>
      <xdr:row>31</xdr:row>
      <xdr:rowOff>114300</xdr:rowOff>
    </xdr:to>
    <xdr:graphicFrame macro="">
      <xdr:nvGraphicFramePr>
        <xdr:cNvPr id="50" name="グラフ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260349</xdr:colOff>
      <xdr:row>23</xdr:row>
      <xdr:rowOff>50800</xdr:rowOff>
    </xdr:from>
    <xdr:to>
      <xdr:col>9</xdr:col>
      <xdr:colOff>590549</xdr:colOff>
      <xdr:row>38</xdr:row>
      <xdr:rowOff>127000</xdr:rowOff>
    </xdr:to>
    <xdr:graphicFrame macro="">
      <xdr:nvGraphicFramePr>
        <xdr:cNvPr id="51" name="グラフ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xdr:colOff>
      <xdr:row>1</xdr:row>
      <xdr:rowOff>419100</xdr:rowOff>
    </xdr:from>
    <xdr:to>
      <xdr:col>11</xdr:col>
      <xdr:colOff>381000</xdr:colOff>
      <xdr:row>22</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42861</xdr:colOff>
      <xdr:row>22</xdr:row>
      <xdr:rowOff>76199</xdr:rowOff>
    </xdr:from>
    <xdr:to>
      <xdr:col>22</xdr:col>
      <xdr:colOff>261936</xdr:colOff>
      <xdr:row>49</xdr:row>
      <xdr:rowOff>104774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495300</xdr:colOff>
      <xdr:row>1</xdr:row>
      <xdr:rowOff>85725</xdr:rowOff>
    </xdr:from>
    <xdr:to>
      <xdr:col>13</xdr:col>
      <xdr:colOff>342900</xdr:colOff>
      <xdr:row>10</xdr:row>
      <xdr:rowOff>28575</xdr:rowOff>
    </xdr:to>
    <xdr:pic>
      <xdr:nvPicPr>
        <xdr:cNvPr id="2" name="図 1" descr="http://www.cc.kyoto-su.ac.jp/~yamadaka/image/correlation.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295900" y="257175"/>
          <a:ext cx="3962400" cy="15144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66675</xdr:colOff>
      <xdr:row>19</xdr:row>
      <xdr:rowOff>38100</xdr:rowOff>
    </xdr:from>
    <xdr:to>
      <xdr:col>19</xdr:col>
      <xdr:colOff>385762</xdr:colOff>
      <xdr:row>35</xdr:row>
      <xdr:rowOff>38100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609600</xdr:colOff>
      <xdr:row>1</xdr:row>
      <xdr:rowOff>19051</xdr:rowOff>
    </xdr:from>
    <xdr:to>
      <xdr:col>22</xdr:col>
      <xdr:colOff>600075</xdr:colOff>
      <xdr:row>22</xdr:row>
      <xdr:rowOff>133351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9990;&#30028;&#12434;&#12300;&#25968;&#23383;&#12301;&#12391;&#22238;&#12375;&#12390;&#12415;&#12424;&#12358;\&#33464;&#33021;&#20154;&#12539;&#12514;&#12487;&#12523;&#12398;&#12473;&#12522;&#12540;&#12469;&#12452;&#12474;.csv"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芸能人・モデルのスリーサイズ(原本) (2)"/>
      <sheetName val="芸能人・モデルのスリーサイズ(BMI測定)"/>
    </sheetNames>
    <sheetDataSet>
      <sheetData sheetId="0"/>
      <sheetData sheetId="1">
        <row r="1">
          <cell r="C1" t="str">
            <v>身長</v>
          </cell>
        </row>
        <row r="2">
          <cell r="B2">
            <v>34</v>
          </cell>
          <cell r="C2">
            <v>156</v>
          </cell>
        </row>
        <row r="3">
          <cell r="B3">
            <v>37.5</v>
          </cell>
          <cell r="C3">
            <v>154</v>
          </cell>
        </row>
        <row r="4">
          <cell r="B4">
            <v>38</v>
          </cell>
          <cell r="C4">
            <v>155</v>
          </cell>
        </row>
        <row r="5">
          <cell r="B5">
            <v>39</v>
          </cell>
          <cell r="C5">
            <v>163.5</v>
          </cell>
        </row>
        <row r="6">
          <cell r="B6">
            <v>39</v>
          </cell>
          <cell r="C6">
            <v>157</v>
          </cell>
        </row>
        <row r="7">
          <cell r="B7">
            <v>40</v>
          </cell>
          <cell r="C7">
            <v>160</v>
          </cell>
        </row>
        <row r="8">
          <cell r="B8">
            <v>40</v>
          </cell>
          <cell r="C8">
            <v>164</v>
          </cell>
        </row>
        <row r="9">
          <cell r="B9">
            <v>40</v>
          </cell>
          <cell r="C9">
            <v>158</v>
          </cell>
        </row>
        <row r="10">
          <cell r="B10">
            <v>40</v>
          </cell>
          <cell r="C10">
            <v>165</v>
          </cell>
        </row>
        <row r="11">
          <cell r="B11">
            <v>40</v>
          </cell>
          <cell r="C11">
            <v>153</v>
          </cell>
        </row>
        <row r="12">
          <cell r="B12">
            <v>40</v>
          </cell>
          <cell r="C12">
            <v>159</v>
          </cell>
        </row>
        <row r="13">
          <cell r="B13">
            <v>40</v>
          </cell>
          <cell r="C13">
            <v>165</v>
          </cell>
        </row>
        <row r="14">
          <cell r="B14">
            <v>41</v>
          </cell>
          <cell r="C14">
            <v>155</v>
          </cell>
        </row>
        <row r="15">
          <cell r="B15">
            <v>41</v>
          </cell>
          <cell r="C15">
            <v>158</v>
          </cell>
        </row>
        <row r="16">
          <cell r="B16">
            <v>41</v>
          </cell>
          <cell r="C16">
            <v>156</v>
          </cell>
        </row>
        <row r="17">
          <cell r="B17">
            <v>41</v>
          </cell>
          <cell r="C17">
            <v>154</v>
          </cell>
        </row>
        <row r="18">
          <cell r="B18">
            <v>41</v>
          </cell>
          <cell r="C18">
            <v>152</v>
          </cell>
        </row>
        <row r="19">
          <cell r="B19">
            <v>41</v>
          </cell>
          <cell r="C19">
            <v>160</v>
          </cell>
        </row>
        <row r="20">
          <cell r="B20">
            <v>41</v>
          </cell>
          <cell r="C20">
            <v>156</v>
          </cell>
        </row>
        <row r="21">
          <cell r="B21">
            <v>41</v>
          </cell>
          <cell r="C21">
            <v>163</v>
          </cell>
        </row>
        <row r="22">
          <cell r="B22">
            <v>42</v>
          </cell>
          <cell r="C22">
            <v>152</v>
          </cell>
        </row>
        <row r="23">
          <cell r="B23">
            <v>42</v>
          </cell>
          <cell r="C23">
            <v>158</v>
          </cell>
        </row>
        <row r="24">
          <cell r="B24">
            <v>42</v>
          </cell>
          <cell r="C24">
            <v>157</v>
          </cell>
        </row>
        <row r="25">
          <cell r="B25">
            <v>42</v>
          </cell>
          <cell r="C25">
            <v>159</v>
          </cell>
        </row>
        <row r="26">
          <cell r="B26">
            <v>42</v>
          </cell>
          <cell r="C26">
            <v>153</v>
          </cell>
        </row>
        <row r="27">
          <cell r="B27">
            <v>42</v>
          </cell>
          <cell r="C27">
            <v>156.5</v>
          </cell>
        </row>
        <row r="28">
          <cell r="B28">
            <v>42</v>
          </cell>
          <cell r="C28">
            <v>156</v>
          </cell>
        </row>
        <row r="29">
          <cell r="B29">
            <v>42</v>
          </cell>
          <cell r="C29">
            <v>155</v>
          </cell>
        </row>
        <row r="30">
          <cell r="B30">
            <v>42</v>
          </cell>
          <cell r="C30">
            <v>165</v>
          </cell>
        </row>
        <row r="31">
          <cell r="B31">
            <v>42</v>
          </cell>
          <cell r="C31">
            <v>157</v>
          </cell>
        </row>
        <row r="32">
          <cell r="B32">
            <v>42</v>
          </cell>
          <cell r="C32">
            <v>160</v>
          </cell>
        </row>
        <row r="33">
          <cell r="B33">
            <v>42</v>
          </cell>
          <cell r="C33">
            <v>156</v>
          </cell>
        </row>
        <row r="34">
          <cell r="B34">
            <v>42.5</v>
          </cell>
          <cell r="C34">
            <v>157</v>
          </cell>
        </row>
        <row r="35">
          <cell r="B35">
            <v>43</v>
          </cell>
          <cell r="C35">
            <v>164</v>
          </cell>
        </row>
        <row r="36">
          <cell r="B36">
            <v>43</v>
          </cell>
          <cell r="C36">
            <v>157</v>
          </cell>
        </row>
        <row r="37">
          <cell r="B37">
            <v>43</v>
          </cell>
          <cell r="C37">
            <v>162</v>
          </cell>
        </row>
        <row r="38">
          <cell r="B38">
            <v>43</v>
          </cell>
          <cell r="C38">
            <v>158</v>
          </cell>
        </row>
        <row r="39">
          <cell r="B39">
            <v>43</v>
          </cell>
          <cell r="C39">
            <v>168</v>
          </cell>
        </row>
        <row r="40">
          <cell r="B40">
            <v>43</v>
          </cell>
          <cell r="C40">
            <v>155</v>
          </cell>
        </row>
        <row r="41">
          <cell r="B41">
            <v>43</v>
          </cell>
          <cell r="C41">
            <v>158</v>
          </cell>
        </row>
        <row r="42">
          <cell r="B42">
            <v>43</v>
          </cell>
          <cell r="C42">
            <v>156</v>
          </cell>
        </row>
        <row r="43">
          <cell r="B43">
            <v>43</v>
          </cell>
          <cell r="C43">
            <v>161</v>
          </cell>
        </row>
        <row r="44">
          <cell r="B44">
            <v>43</v>
          </cell>
          <cell r="C44">
            <v>168</v>
          </cell>
        </row>
        <row r="45">
          <cell r="B45">
            <v>43</v>
          </cell>
          <cell r="C45">
            <v>161</v>
          </cell>
        </row>
        <row r="46">
          <cell r="B46">
            <v>43</v>
          </cell>
          <cell r="C46">
            <v>161</v>
          </cell>
        </row>
        <row r="47">
          <cell r="B47">
            <v>43</v>
          </cell>
          <cell r="C47">
            <v>155</v>
          </cell>
        </row>
        <row r="48">
          <cell r="B48">
            <v>43</v>
          </cell>
          <cell r="C48">
            <v>158</v>
          </cell>
        </row>
        <row r="49">
          <cell r="B49">
            <v>43</v>
          </cell>
          <cell r="C49">
            <v>160</v>
          </cell>
        </row>
        <row r="50">
          <cell r="B50">
            <v>43</v>
          </cell>
          <cell r="C50">
            <v>160</v>
          </cell>
        </row>
        <row r="51">
          <cell r="B51">
            <v>44</v>
          </cell>
          <cell r="C51">
            <v>168</v>
          </cell>
        </row>
        <row r="52">
          <cell r="B52">
            <v>44</v>
          </cell>
          <cell r="C52">
            <v>167</v>
          </cell>
        </row>
        <row r="53">
          <cell r="B53">
            <v>44</v>
          </cell>
          <cell r="C53">
            <v>162</v>
          </cell>
        </row>
        <row r="54">
          <cell r="B54">
            <v>44</v>
          </cell>
          <cell r="C54">
            <v>157</v>
          </cell>
        </row>
        <row r="55">
          <cell r="B55">
            <v>44</v>
          </cell>
          <cell r="C55">
            <v>157</v>
          </cell>
        </row>
        <row r="56">
          <cell r="B56">
            <v>44</v>
          </cell>
          <cell r="C56">
            <v>158</v>
          </cell>
        </row>
        <row r="57">
          <cell r="B57">
            <v>44</v>
          </cell>
          <cell r="C57">
            <v>160</v>
          </cell>
        </row>
        <row r="58">
          <cell r="B58">
            <v>44</v>
          </cell>
          <cell r="C58">
            <v>162</v>
          </cell>
        </row>
        <row r="59">
          <cell r="B59">
            <v>44</v>
          </cell>
          <cell r="C59">
            <v>163</v>
          </cell>
        </row>
        <row r="60">
          <cell r="B60">
            <v>44</v>
          </cell>
          <cell r="C60">
            <v>153</v>
          </cell>
        </row>
        <row r="61">
          <cell r="B61">
            <v>44</v>
          </cell>
          <cell r="C61">
            <v>157</v>
          </cell>
        </row>
        <row r="62">
          <cell r="B62">
            <v>44</v>
          </cell>
          <cell r="C62">
            <v>162</v>
          </cell>
        </row>
        <row r="63">
          <cell r="B63">
            <v>45</v>
          </cell>
          <cell r="C63">
            <v>158</v>
          </cell>
        </row>
        <row r="64">
          <cell r="B64">
            <v>45</v>
          </cell>
          <cell r="C64">
            <v>160</v>
          </cell>
        </row>
        <row r="65">
          <cell r="B65">
            <v>45</v>
          </cell>
          <cell r="C65">
            <v>160</v>
          </cell>
        </row>
        <row r="66">
          <cell r="B66">
            <v>45</v>
          </cell>
          <cell r="C66">
            <v>168</v>
          </cell>
        </row>
        <row r="67">
          <cell r="B67">
            <v>45</v>
          </cell>
          <cell r="C67">
            <v>160</v>
          </cell>
        </row>
        <row r="68">
          <cell r="B68">
            <v>45</v>
          </cell>
          <cell r="C68">
            <v>166</v>
          </cell>
        </row>
        <row r="69">
          <cell r="B69">
            <v>45</v>
          </cell>
          <cell r="C69">
            <v>155</v>
          </cell>
        </row>
        <row r="70">
          <cell r="B70">
            <v>45</v>
          </cell>
          <cell r="C70">
            <v>160</v>
          </cell>
        </row>
        <row r="71">
          <cell r="B71">
            <v>45</v>
          </cell>
          <cell r="C71">
            <v>160</v>
          </cell>
        </row>
        <row r="72">
          <cell r="B72">
            <v>45</v>
          </cell>
          <cell r="C72">
            <v>158</v>
          </cell>
        </row>
        <row r="73">
          <cell r="B73">
            <v>45</v>
          </cell>
          <cell r="C73">
            <v>166</v>
          </cell>
        </row>
        <row r="74">
          <cell r="B74">
            <v>45</v>
          </cell>
          <cell r="C74">
            <v>161</v>
          </cell>
        </row>
        <row r="75">
          <cell r="B75">
            <v>45</v>
          </cell>
          <cell r="C75">
            <v>155</v>
          </cell>
        </row>
        <row r="76">
          <cell r="B76">
            <v>45</v>
          </cell>
          <cell r="C76">
            <v>162</v>
          </cell>
        </row>
        <row r="77">
          <cell r="B77">
            <v>45</v>
          </cell>
          <cell r="C77">
            <v>167</v>
          </cell>
        </row>
        <row r="78">
          <cell r="B78">
            <v>45</v>
          </cell>
          <cell r="C78">
            <v>158</v>
          </cell>
        </row>
        <row r="79">
          <cell r="B79">
            <v>46</v>
          </cell>
          <cell r="C79">
            <v>158</v>
          </cell>
        </row>
        <row r="80">
          <cell r="B80">
            <v>46</v>
          </cell>
          <cell r="C80">
            <v>166</v>
          </cell>
        </row>
        <row r="81">
          <cell r="B81">
            <v>46</v>
          </cell>
          <cell r="C81">
            <v>165</v>
          </cell>
        </row>
        <row r="82">
          <cell r="B82">
            <v>46</v>
          </cell>
          <cell r="C82">
            <v>162</v>
          </cell>
        </row>
        <row r="83">
          <cell r="B83">
            <v>46</v>
          </cell>
          <cell r="C83">
            <v>163</v>
          </cell>
        </row>
        <row r="84">
          <cell r="B84">
            <v>46</v>
          </cell>
          <cell r="C84">
            <v>156</v>
          </cell>
        </row>
        <row r="85">
          <cell r="B85">
            <v>46</v>
          </cell>
          <cell r="C85">
            <v>160</v>
          </cell>
        </row>
        <row r="86">
          <cell r="B86">
            <v>46</v>
          </cell>
          <cell r="C86">
            <v>153</v>
          </cell>
        </row>
        <row r="87">
          <cell r="B87">
            <v>46</v>
          </cell>
          <cell r="C87">
            <v>165</v>
          </cell>
        </row>
        <row r="88">
          <cell r="B88">
            <v>46</v>
          </cell>
          <cell r="C88">
            <v>159</v>
          </cell>
        </row>
        <row r="89">
          <cell r="B89">
            <v>47</v>
          </cell>
          <cell r="C89">
            <v>160</v>
          </cell>
        </row>
        <row r="90">
          <cell r="B90">
            <v>47</v>
          </cell>
          <cell r="C90">
            <v>162</v>
          </cell>
        </row>
        <row r="91">
          <cell r="B91">
            <v>47</v>
          </cell>
          <cell r="C91">
            <v>166</v>
          </cell>
        </row>
        <row r="92">
          <cell r="B92">
            <v>47</v>
          </cell>
          <cell r="C92">
            <v>161</v>
          </cell>
        </row>
        <row r="93">
          <cell r="B93">
            <v>47</v>
          </cell>
          <cell r="C93">
            <v>169</v>
          </cell>
        </row>
        <row r="94">
          <cell r="B94">
            <v>47</v>
          </cell>
          <cell r="C94">
            <v>163</v>
          </cell>
        </row>
        <row r="95">
          <cell r="B95">
            <v>47</v>
          </cell>
          <cell r="C95">
            <v>169</v>
          </cell>
        </row>
        <row r="96">
          <cell r="B96">
            <v>47</v>
          </cell>
          <cell r="C96">
            <v>154</v>
          </cell>
        </row>
        <row r="97">
          <cell r="B97">
            <v>47</v>
          </cell>
          <cell r="C97">
            <v>165</v>
          </cell>
        </row>
        <row r="98">
          <cell r="B98">
            <v>47</v>
          </cell>
          <cell r="C98">
            <v>165</v>
          </cell>
        </row>
        <row r="99">
          <cell r="B99">
            <v>47</v>
          </cell>
          <cell r="C99">
            <v>156</v>
          </cell>
        </row>
        <row r="100">
          <cell r="B100">
            <v>47</v>
          </cell>
          <cell r="C100">
            <v>170</v>
          </cell>
        </row>
        <row r="101">
          <cell r="B101">
            <v>47</v>
          </cell>
          <cell r="C101">
            <v>162</v>
          </cell>
        </row>
        <row r="102">
          <cell r="B102">
            <v>47</v>
          </cell>
          <cell r="C102">
            <v>169</v>
          </cell>
        </row>
        <row r="103">
          <cell r="B103">
            <v>47</v>
          </cell>
          <cell r="C103">
            <v>157</v>
          </cell>
        </row>
        <row r="104">
          <cell r="B104">
            <v>47</v>
          </cell>
          <cell r="C104">
            <v>165</v>
          </cell>
        </row>
        <row r="105">
          <cell r="B105">
            <v>47</v>
          </cell>
          <cell r="C105">
            <v>163</v>
          </cell>
        </row>
        <row r="106">
          <cell r="B106">
            <v>47.2</v>
          </cell>
          <cell r="C106">
            <v>157</v>
          </cell>
        </row>
        <row r="107">
          <cell r="B107">
            <v>48</v>
          </cell>
          <cell r="C107">
            <v>155</v>
          </cell>
        </row>
        <row r="108">
          <cell r="B108">
            <v>48</v>
          </cell>
          <cell r="C108">
            <v>161</v>
          </cell>
        </row>
        <row r="109">
          <cell r="B109">
            <v>48</v>
          </cell>
          <cell r="C109">
            <v>168</v>
          </cell>
        </row>
        <row r="110">
          <cell r="B110">
            <v>48</v>
          </cell>
          <cell r="C110">
            <v>164</v>
          </cell>
        </row>
        <row r="111">
          <cell r="B111">
            <v>48</v>
          </cell>
          <cell r="C111">
            <v>170</v>
          </cell>
        </row>
        <row r="112">
          <cell r="B112">
            <v>48</v>
          </cell>
          <cell r="C112">
            <v>168</v>
          </cell>
        </row>
        <row r="113">
          <cell r="B113">
            <v>48</v>
          </cell>
          <cell r="C113">
            <v>160</v>
          </cell>
        </row>
        <row r="114">
          <cell r="B114">
            <v>48</v>
          </cell>
          <cell r="C114">
            <v>158</v>
          </cell>
        </row>
        <row r="115">
          <cell r="B115">
            <v>48</v>
          </cell>
          <cell r="C115">
            <v>157</v>
          </cell>
        </row>
        <row r="116">
          <cell r="B116">
            <v>48</v>
          </cell>
          <cell r="C116">
            <v>162</v>
          </cell>
        </row>
        <row r="117">
          <cell r="B117">
            <v>48</v>
          </cell>
          <cell r="C117">
            <v>163</v>
          </cell>
        </row>
        <row r="118">
          <cell r="B118">
            <v>48</v>
          </cell>
          <cell r="C118">
            <v>157</v>
          </cell>
        </row>
        <row r="119">
          <cell r="B119">
            <v>48</v>
          </cell>
          <cell r="C119">
            <v>170</v>
          </cell>
        </row>
        <row r="120">
          <cell r="B120">
            <v>48</v>
          </cell>
          <cell r="C120">
            <v>165</v>
          </cell>
        </row>
        <row r="121">
          <cell r="B121">
            <v>48</v>
          </cell>
          <cell r="C121">
            <v>162</v>
          </cell>
        </row>
        <row r="122">
          <cell r="B122">
            <v>48</v>
          </cell>
          <cell r="C122">
            <v>169</v>
          </cell>
        </row>
        <row r="123">
          <cell r="B123">
            <v>48</v>
          </cell>
          <cell r="C123">
            <v>168</v>
          </cell>
        </row>
        <row r="124">
          <cell r="B124">
            <v>48</v>
          </cell>
          <cell r="C124">
            <v>169</v>
          </cell>
        </row>
        <row r="125">
          <cell r="B125">
            <v>48</v>
          </cell>
          <cell r="C125">
            <v>168</v>
          </cell>
        </row>
        <row r="126">
          <cell r="B126">
            <v>48</v>
          </cell>
          <cell r="C126">
            <v>168</v>
          </cell>
        </row>
        <row r="127">
          <cell r="B127">
            <v>48.5</v>
          </cell>
          <cell r="C127">
            <v>158</v>
          </cell>
        </row>
        <row r="128">
          <cell r="B128">
            <v>48.5</v>
          </cell>
          <cell r="C128">
            <v>154</v>
          </cell>
        </row>
        <row r="129">
          <cell r="B129">
            <v>49</v>
          </cell>
          <cell r="C129">
            <v>163</v>
          </cell>
        </row>
        <row r="130">
          <cell r="B130">
            <v>49</v>
          </cell>
          <cell r="C130">
            <v>165</v>
          </cell>
        </row>
        <row r="131">
          <cell r="B131">
            <v>49</v>
          </cell>
          <cell r="C131">
            <v>164</v>
          </cell>
        </row>
        <row r="132">
          <cell r="B132">
            <v>49</v>
          </cell>
          <cell r="C132">
            <v>169</v>
          </cell>
        </row>
        <row r="133">
          <cell r="B133">
            <v>49</v>
          </cell>
          <cell r="C133">
            <v>166</v>
          </cell>
        </row>
        <row r="134">
          <cell r="B134">
            <v>49</v>
          </cell>
          <cell r="C134">
            <v>163</v>
          </cell>
        </row>
        <row r="135">
          <cell r="B135">
            <v>49.5</v>
          </cell>
          <cell r="C135">
            <v>172</v>
          </cell>
        </row>
        <row r="136">
          <cell r="B136">
            <v>50</v>
          </cell>
          <cell r="C136">
            <v>167</v>
          </cell>
        </row>
        <row r="137">
          <cell r="B137">
            <v>50</v>
          </cell>
          <cell r="C137">
            <v>168</v>
          </cell>
        </row>
        <row r="138">
          <cell r="B138">
            <v>50</v>
          </cell>
          <cell r="C138">
            <v>170</v>
          </cell>
        </row>
        <row r="139">
          <cell r="B139">
            <v>50</v>
          </cell>
          <cell r="C139">
            <v>167</v>
          </cell>
        </row>
        <row r="140">
          <cell r="B140">
            <v>50</v>
          </cell>
          <cell r="C140">
            <v>165</v>
          </cell>
        </row>
        <row r="141">
          <cell r="B141">
            <v>50</v>
          </cell>
          <cell r="C141">
            <v>156</v>
          </cell>
        </row>
        <row r="142">
          <cell r="B142">
            <v>50</v>
          </cell>
          <cell r="C142">
            <v>164</v>
          </cell>
        </row>
        <row r="143">
          <cell r="B143">
            <v>50</v>
          </cell>
          <cell r="C143">
            <v>157</v>
          </cell>
        </row>
        <row r="144">
          <cell r="B144">
            <v>50</v>
          </cell>
          <cell r="C144">
            <v>172</v>
          </cell>
        </row>
        <row r="145">
          <cell r="B145">
            <v>50</v>
          </cell>
          <cell r="C145">
            <v>162</v>
          </cell>
        </row>
        <row r="146">
          <cell r="B146">
            <v>50.5</v>
          </cell>
          <cell r="C146">
            <v>172</v>
          </cell>
        </row>
        <row r="147">
          <cell r="B147">
            <v>51</v>
          </cell>
          <cell r="C147">
            <v>152.5</v>
          </cell>
        </row>
        <row r="148">
          <cell r="B148">
            <v>51</v>
          </cell>
          <cell r="C148">
            <v>168</v>
          </cell>
        </row>
        <row r="149">
          <cell r="B149">
            <v>51</v>
          </cell>
          <cell r="C149">
            <v>160</v>
          </cell>
        </row>
        <row r="150">
          <cell r="B150">
            <v>52</v>
          </cell>
          <cell r="C150">
            <v>175</v>
          </cell>
        </row>
        <row r="151">
          <cell r="B151">
            <v>52</v>
          </cell>
          <cell r="C151">
            <v>157</v>
          </cell>
        </row>
        <row r="152">
          <cell r="B152">
            <v>52</v>
          </cell>
          <cell r="C152">
            <v>173</v>
          </cell>
        </row>
        <row r="153">
          <cell r="B153">
            <v>52.6</v>
          </cell>
          <cell r="C153">
            <v>157</v>
          </cell>
        </row>
        <row r="154">
          <cell r="B154">
            <v>53</v>
          </cell>
          <cell r="C154">
            <v>172</v>
          </cell>
        </row>
        <row r="155">
          <cell r="B155">
            <v>53</v>
          </cell>
          <cell r="C155">
            <v>173</v>
          </cell>
        </row>
        <row r="156">
          <cell r="B156">
            <v>53</v>
          </cell>
          <cell r="C156">
            <v>164</v>
          </cell>
        </row>
        <row r="157">
          <cell r="B157">
            <v>53.5</v>
          </cell>
          <cell r="C157">
            <v>166.4</v>
          </cell>
        </row>
        <row r="158">
          <cell r="B158">
            <v>54</v>
          </cell>
          <cell r="C158">
            <v>168</v>
          </cell>
        </row>
        <row r="159">
          <cell r="B159">
            <v>54</v>
          </cell>
          <cell r="C159">
            <v>174</v>
          </cell>
        </row>
        <row r="160">
          <cell r="B160">
            <v>55</v>
          </cell>
          <cell r="C160">
            <v>168</v>
          </cell>
        </row>
        <row r="161">
          <cell r="B161">
            <v>55</v>
          </cell>
          <cell r="C161">
            <v>168</v>
          </cell>
        </row>
        <row r="162">
          <cell r="B162">
            <v>55</v>
          </cell>
          <cell r="C162">
            <v>153</v>
          </cell>
        </row>
        <row r="163">
          <cell r="B163">
            <v>58</v>
          </cell>
          <cell r="C163">
            <v>166</v>
          </cell>
        </row>
        <row r="164">
          <cell r="B164">
            <v>59</v>
          </cell>
          <cell r="C164">
            <v>173</v>
          </cell>
        </row>
        <row r="165">
          <cell r="B165">
            <v>60</v>
          </cell>
          <cell r="C165">
            <v>166</v>
          </cell>
        </row>
        <row r="166">
          <cell r="B166">
            <v>62</v>
          </cell>
          <cell r="C166">
            <v>152</v>
          </cell>
        </row>
        <row r="167">
          <cell r="B167">
            <v>65</v>
          </cell>
          <cell r="C167">
            <v>184.5</v>
          </cell>
        </row>
        <row r="168">
          <cell r="B168">
            <v>68</v>
          </cell>
          <cell r="C168">
            <v>170</v>
          </cell>
        </row>
        <row r="169">
          <cell r="B169">
            <v>73</v>
          </cell>
          <cell r="C169">
            <v>155</v>
          </cell>
        </row>
        <row r="170">
          <cell r="B170">
            <v>74</v>
          </cell>
          <cell r="C170">
            <v>153</v>
          </cell>
        </row>
        <row r="171">
          <cell r="B171">
            <v>101</v>
          </cell>
          <cell r="C171">
            <v>158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3" Type="http://schemas.openxmlformats.org/officeDocument/2006/relationships/hyperlink" Target="http://ameblo.jp/rina-diet-blog/page-109.html" TargetMode="External"/><Relationship Id="rId2" Type="http://schemas.openxmlformats.org/officeDocument/2006/relationships/hyperlink" Target="http://sinmaisyuhunomainiti.blog.fc2.com/" TargetMode="External"/><Relationship Id="rId1" Type="http://schemas.openxmlformats.org/officeDocument/2006/relationships/hyperlink" Target="http://www.blogmura.com/profile/01357195.html"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xml.rels><?xml version="1.0" encoding="UTF-8" standalone="yes"?>
<Relationships xmlns="http://schemas.openxmlformats.org/package/2006/relationships"><Relationship Id="rId3" Type="http://schemas.openxmlformats.org/officeDocument/2006/relationships/hyperlink" Target="http://waterdoragon.blog.fc2.com/blog-category-72.html" TargetMode="External"/><Relationship Id="rId2" Type="http://schemas.openxmlformats.org/officeDocument/2006/relationships/hyperlink" Target="http://blog.goo.ne.jp/happy-fruits222/e/9656243d3c087eb2bc13a1e09891832a" TargetMode="External"/><Relationship Id="rId1" Type="http://schemas.openxmlformats.org/officeDocument/2006/relationships/hyperlink" Target="http://blog.goo.ne.jp/happy-fruits222/e/9656243d3c087eb2bc13a1e09891832a" TargetMode="External"/><Relationship Id="rId6" Type="http://schemas.openxmlformats.org/officeDocument/2006/relationships/printerSettings" Target="../printerSettings/printerSettings3.bin"/><Relationship Id="rId5" Type="http://schemas.openxmlformats.org/officeDocument/2006/relationships/hyperlink" Target="http://haruyasahi.exblog.jp/16087251/" TargetMode="External"/><Relationship Id="rId4" Type="http://schemas.openxmlformats.org/officeDocument/2006/relationships/hyperlink" Target="http://waterdoragon.blog.fc2.com/blog-category-72.html"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hyperlink" Target="http://d.hatena.ne.jp/rainfall/20121006" TargetMode="External"/><Relationship Id="rId2" Type="http://schemas.openxmlformats.org/officeDocument/2006/relationships/hyperlink" Target="http://mameco-s2.hatenablog.com/entries/2014/10/22" TargetMode="External"/><Relationship Id="rId1" Type="http://schemas.openxmlformats.org/officeDocument/2006/relationships/hyperlink" Target="http://blog.goo.ne.jp/oneriver99/e/4c0fe25761a5db6dcf9b38a50fb68612" TargetMode="External"/><Relationship Id="rId6" Type="http://schemas.openxmlformats.org/officeDocument/2006/relationships/drawing" Target="../drawings/drawing3.xml"/><Relationship Id="rId5" Type="http://schemas.openxmlformats.org/officeDocument/2006/relationships/hyperlink" Target="http://yoizukilife.blog.shinobi.jp/Date/20120701/" TargetMode="External"/><Relationship Id="rId4" Type="http://schemas.openxmlformats.org/officeDocument/2006/relationships/hyperlink" Target="http://osyamoji.blog51.fc2.com/blog-entry-2488.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mmhkurara.exblog.jp/" TargetMode="External"/><Relationship Id="rId3" Type="http://schemas.openxmlformats.org/officeDocument/2006/relationships/hyperlink" Target="http://blog.goo.ne.jp/happy-fruits222/e/9656243d3c087eb2bc13a1e09891832a" TargetMode="External"/><Relationship Id="rId7" Type="http://schemas.openxmlformats.org/officeDocument/2006/relationships/hyperlink" Target="http://blog.query1000.com/archives/2012-01-25.html" TargetMode="External"/><Relationship Id="rId12" Type="http://schemas.openxmlformats.org/officeDocument/2006/relationships/hyperlink" Target="http://hirakata.mypl.net/shop/00000337824/news?d=597227" TargetMode="External"/><Relationship Id="rId2" Type="http://schemas.openxmlformats.org/officeDocument/2006/relationships/hyperlink" Target="http://blog.goo.ne.jp/happy-fruits222/e/9656243d3c087eb2bc13a1e09891832a" TargetMode="External"/><Relationship Id="rId1" Type="http://schemas.openxmlformats.org/officeDocument/2006/relationships/hyperlink" Target="http://ch.nicovideo.jp/nico_miyu" TargetMode="External"/><Relationship Id="rId6" Type="http://schemas.openxmlformats.org/officeDocument/2006/relationships/hyperlink" Target="http://girlsup.me/web/contribute/index?topic_contribute_id=1292318" TargetMode="External"/><Relationship Id="rId11" Type="http://schemas.openxmlformats.org/officeDocument/2006/relationships/hyperlink" Target="http://coolsamurai.com/blog/?p=3052" TargetMode="External"/><Relationship Id="rId5" Type="http://schemas.openxmlformats.org/officeDocument/2006/relationships/hyperlink" Target="http://waterdoragon.blog.fc2.com/blog-category-72.html" TargetMode="External"/><Relationship Id="rId10" Type="http://schemas.openxmlformats.org/officeDocument/2006/relationships/hyperlink" Target="http://haruyasahi.exblog.jp/16087251/" TargetMode="External"/><Relationship Id="rId4" Type="http://schemas.openxmlformats.org/officeDocument/2006/relationships/hyperlink" Target="http://waterdoragon.blog.fc2.com/blog-category-72.html" TargetMode="External"/><Relationship Id="rId9" Type="http://schemas.openxmlformats.org/officeDocument/2006/relationships/hyperlink" Target="http://www.shinagawagamers.com/2015/04/26/hello-world/" TargetMode="External"/></Relationships>
</file>

<file path=xl/worksheets/sheet1.xml><?xml version="1.0" encoding="utf-8"?>
<worksheet xmlns="http://schemas.openxmlformats.org/spreadsheetml/2006/main" xmlns:r="http://schemas.openxmlformats.org/officeDocument/2006/relationships">
  <sheetPr codeName="Sheet1"/>
  <dimension ref="C8:C20"/>
  <sheetViews>
    <sheetView topLeftCell="A16" workbookViewId="0">
      <selection activeCell="C39" sqref="C39"/>
    </sheetView>
  </sheetViews>
  <sheetFormatPr defaultRowHeight="13.5"/>
  <cols>
    <col min="3" max="3" width="130.25" customWidth="1"/>
  </cols>
  <sheetData>
    <row r="8" spans="3:3">
      <c r="C8" t="s">
        <v>10</v>
      </c>
    </row>
    <row r="10" spans="3:3">
      <c r="C10" t="s">
        <v>0</v>
      </c>
    </row>
    <row r="11" spans="3:3">
      <c r="C11" t="s">
        <v>1</v>
      </c>
    </row>
    <row r="12" spans="3:3" ht="14.25">
      <c r="C12" s="1" t="s">
        <v>2</v>
      </c>
    </row>
    <row r="13" spans="3:3">
      <c r="C13" t="s">
        <v>3</v>
      </c>
    </row>
    <row r="14" spans="3:3">
      <c r="C14" t="s">
        <v>4</v>
      </c>
    </row>
    <row r="15" spans="3:3">
      <c r="C15" t="s">
        <v>5</v>
      </c>
    </row>
    <row r="16" spans="3:3">
      <c r="C16" t="s">
        <v>6</v>
      </c>
    </row>
    <row r="17" spans="3:3">
      <c r="C17" t="s">
        <v>7</v>
      </c>
    </row>
    <row r="18" spans="3:3">
      <c r="C18" t="s">
        <v>8</v>
      </c>
    </row>
    <row r="19" spans="3:3">
      <c r="C19" t="s">
        <v>9</v>
      </c>
    </row>
    <row r="20" spans="3:3">
      <c r="C20" t="s">
        <v>11</v>
      </c>
    </row>
  </sheetData>
  <phoneticPr fontId="5"/>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sheetPr codeName="Sheet8"/>
  <dimension ref="A1:E5"/>
  <sheetViews>
    <sheetView tabSelected="1" workbookViewId="0">
      <selection activeCell="F25" sqref="F25"/>
    </sheetView>
  </sheetViews>
  <sheetFormatPr defaultRowHeight="13.5"/>
  <cols>
    <col min="2" max="2" width="13.5" customWidth="1"/>
    <col min="3" max="3" width="10.5" customWidth="1"/>
    <col min="4" max="4" width="12.125" customWidth="1"/>
  </cols>
  <sheetData>
    <row r="1" spans="1:5" ht="17.25">
      <c r="A1" s="83" t="s">
        <v>485</v>
      </c>
    </row>
    <row r="3" spans="1:5" s="82" customFormat="1" ht="40.5">
      <c r="C3" s="82" t="s">
        <v>488</v>
      </c>
      <c r="D3" s="82" t="s">
        <v>489</v>
      </c>
      <c r="E3" s="82" t="s">
        <v>490</v>
      </c>
    </row>
    <row r="4" spans="1:5">
      <c r="B4" t="s">
        <v>486</v>
      </c>
      <c r="C4">
        <v>25</v>
      </c>
      <c r="D4" s="8">
        <f>27358/2</f>
        <v>13679</v>
      </c>
      <c r="E4">
        <f>+D4/400/C4</f>
        <v>1.3678999999999999</v>
      </c>
    </row>
    <row r="5" spans="1:5">
      <c r="B5" t="s">
        <v>487</v>
      </c>
      <c r="C5">
        <v>25</v>
      </c>
      <c r="D5" s="8">
        <f>39041/2</f>
        <v>19520.5</v>
      </c>
      <c r="E5">
        <f>+D5/400/C5</f>
        <v>1.9520500000000001</v>
      </c>
    </row>
  </sheetData>
  <phoneticPr fontId="5"/>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Sheet9"/>
  <dimension ref="A1:H53"/>
  <sheetViews>
    <sheetView topLeftCell="A7" zoomScale="75" zoomScaleNormal="75" workbookViewId="0">
      <selection activeCell="C54" sqref="C54"/>
    </sheetView>
  </sheetViews>
  <sheetFormatPr defaultRowHeight="13.5"/>
  <cols>
    <col min="1" max="1" width="13.25" style="84" customWidth="1"/>
    <col min="2" max="2" width="9" style="84"/>
    <col min="7" max="7" width="10.625" customWidth="1"/>
  </cols>
  <sheetData>
    <row r="1" spans="1:8" ht="57.75" customHeight="1">
      <c r="A1" s="140" t="s">
        <v>580</v>
      </c>
      <c r="B1" s="141"/>
      <c r="C1" s="141"/>
      <c r="D1" s="141"/>
      <c r="F1" s="140" t="s">
        <v>588</v>
      </c>
      <c r="G1" s="141"/>
      <c r="H1" s="142"/>
    </row>
    <row r="2" spans="1:8" ht="18.75" customHeight="1">
      <c r="A2" s="139" t="s">
        <v>578</v>
      </c>
      <c r="B2" s="139"/>
      <c r="C2" s="139" t="s">
        <v>579</v>
      </c>
      <c r="D2" s="139"/>
      <c r="F2" s="139" t="s">
        <v>578</v>
      </c>
      <c r="G2" s="139"/>
    </row>
    <row r="3" spans="1:8">
      <c r="A3" s="84" t="s">
        <v>491</v>
      </c>
      <c r="B3" s="84" t="s">
        <v>351</v>
      </c>
      <c r="C3" s="84" t="s">
        <v>491</v>
      </c>
      <c r="D3" s="84" t="s">
        <v>351</v>
      </c>
      <c r="F3" s="84" t="s">
        <v>581</v>
      </c>
      <c r="G3" s="84" t="s">
        <v>582</v>
      </c>
      <c r="H3" s="84" t="s">
        <v>351</v>
      </c>
    </row>
    <row r="4" spans="1:8">
      <c r="A4" s="84" t="s">
        <v>492</v>
      </c>
      <c r="B4" s="84">
        <v>4</v>
      </c>
      <c r="C4" s="84" t="s">
        <v>493</v>
      </c>
      <c r="D4" s="84">
        <v>21</v>
      </c>
      <c r="F4" s="84" t="s">
        <v>493</v>
      </c>
      <c r="G4" s="84" t="s">
        <v>492</v>
      </c>
      <c r="H4" s="84">
        <v>12</v>
      </c>
    </row>
    <row r="5" spans="1:8">
      <c r="A5" s="84" t="s">
        <v>493</v>
      </c>
      <c r="B5" s="84">
        <v>3</v>
      </c>
      <c r="C5" s="84" t="s">
        <v>492</v>
      </c>
      <c r="D5" s="84">
        <v>19</v>
      </c>
      <c r="F5" s="84" t="s">
        <v>574</v>
      </c>
      <c r="G5" s="84" t="s">
        <v>515</v>
      </c>
      <c r="H5" s="84">
        <v>3</v>
      </c>
    </row>
    <row r="6" spans="1:8">
      <c r="A6" s="84" t="s">
        <v>494</v>
      </c>
      <c r="B6" s="84">
        <v>3</v>
      </c>
      <c r="C6" s="84" t="s">
        <v>495</v>
      </c>
      <c r="D6" s="84">
        <v>18</v>
      </c>
      <c r="F6" s="84" t="s">
        <v>493</v>
      </c>
      <c r="G6" s="84" t="s">
        <v>557</v>
      </c>
      <c r="H6" s="84">
        <v>2</v>
      </c>
    </row>
    <row r="7" spans="1:8">
      <c r="A7" s="84" t="s">
        <v>495</v>
      </c>
      <c r="B7" s="84">
        <v>3</v>
      </c>
      <c r="C7" s="84" t="s">
        <v>539</v>
      </c>
      <c r="D7" s="84">
        <v>12</v>
      </c>
      <c r="F7" s="84" t="s">
        <v>493</v>
      </c>
      <c r="G7" s="84" t="s">
        <v>583</v>
      </c>
      <c r="H7" s="84">
        <v>2</v>
      </c>
    </row>
    <row r="8" spans="1:8">
      <c r="A8" s="84" t="s">
        <v>496</v>
      </c>
      <c r="B8" s="84">
        <v>3</v>
      </c>
      <c r="C8" s="84" t="s">
        <v>512</v>
      </c>
      <c r="D8" s="84">
        <v>10</v>
      </c>
      <c r="F8" s="84" t="s">
        <v>493</v>
      </c>
      <c r="G8" s="84" t="s">
        <v>542</v>
      </c>
      <c r="H8" s="84">
        <v>2</v>
      </c>
    </row>
    <row r="9" spans="1:8">
      <c r="A9" s="84" t="s">
        <v>497</v>
      </c>
      <c r="B9" s="84">
        <v>3</v>
      </c>
      <c r="C9" s="84" t="s">
        <v>542</v>
      </c>
      <c r="D9" s="84">
        <v>10</v>
      </c>
      <c r="F9" s="84" t="s">
        <v>539</v>
      </c>
      <c r="G9" s="84" t="s">
        <v>553</v>
      </c>
      <c r="H9" s="84">
        <v>2</v>
      </c>
    </row>
    <row r="10" spans="1:8">
      <c r="A10" s="84" t="s">
        <v>498</v>
      </c>
      <c r="B10" s="84">
        <v>2</v>
      </c>
      <c r="C10" s="84" t="s">
        <v>501</v>
      </c>
      <c r="D10" s="84">
        <v>9</v>
      </c>
      <c r="F10" s="84" t="s">
        <v>539</v>
      </c>
      <c r="G10" s="84" t="s">
        <v>584</v>
      </c>
      <c r="H10" s="84">
        <v>2</v>
      </c>
    </row>
    <row r="11" spans="1:8">
      <c r="A11" s="84" t="s">
        <v>499</v>
      </c>
      <c r="B11" s="84">
        <v>2</v>
      </c>
      <c r="C11" s="84" t="s">
        <v>543</v>
      </c>
      <c r="D11" s="84">
        <v>9</v>
      </c>
      <c r="F11" s="84" t="s">
        <v>585</v>
      </c>
      <c r="G11" s="84" t="s">
        <v>512</v>
      </c>
      <c r="H11" s="84">
        <v>2</v>
      </c>
    </row>
    <row r="12" spans="1:8">
      <c r="A12" s="84" t="s">
        <v>500</v>
      </c>
      <c r="B12" s="84">
        <v>2</v>
      </c>
      <c r="C12" s="84" t="s">
        <v>544</v>
      </c>
      <c r="D12" s="84">
        <v>8</v>
      </c>
      <c r="F12" s="84" t="s">
        <v>586</v>
      </c>
      <c r="G12" s="84" t="s">
        <v>587</v>
      </c>
      <c r="H12" s="84">
        <v>2</v>
      </c>
    </row>
    <row r="13" spans="1:8">
      <c r="A13" s="84" t="s">
        <v>501</v>
      </c>
      <c r="B13" s="84">
        <v>2</v>
      </c>
      <c r="C13" s="84" t="s">
        <v>515</v>
      </c>
      <c r="D13" s="84">
        <v>8</v>
      </c>
      <c r="F13" s="84" t="s">
        <v>564</v>
      </c>
      <c r="G13" s="84" t="s">
        <v>515</v>
      </c>
      <c r="H13" s="84">
        <v>2</v>
      </c>
    </row>
    <row r="14" spans="1:8">
      <c r="A14" s="84" t="s">
        <v>502</v>
      </c>
      <c r="B14" s="84">
        <v>2</v>
      </c>
      <c r="C14" s="84" t="s">
        <v>545</v>
      </c>
      <c r="D14" s="84">
        <v>8</v>
      </c>
    </row>
    <row r="15" spans="1:8" ht="18.75">
      <c r="A15" s="84" t="s">
        <v>503</v>
      </c>
      <c r="B15" s="84">
        <v>2</v>
      </c>
      <c r="C15" s="84" t="s">
        <v>496</v>
      </c>
      <c r="D15" s="84">
        <v>7</v>
      </c>
      <c r="F15" s="139" t="s">
        <v>579</v>
      </c>
      <c r="G15" s="139"/>
    </row>
    <row r="16" spans="1:8">
      <c r="A16" s="84" t="s">
        <v>504</v>
      </c>
      <c r="B16" s="84">
        <v>2</v>
      </c>
      <c r="C16" s="84" t="s">
        <v>546</v>
      </c>
      <c r="D16" s="84">
        <v>7</v>
      </c>
      <c r="F16" s="84" t="s">
        <v>581</v>
      </c>
      <c r="G16" s="84" t="s">
        <v>582</v>
      </c>
      <c r="H16" s="84" t="s">
        <v>351</v>
      </c>
    </row>
    <row r="17" spans="1:8">
      <c r="A17" s="84" t="s">
        <v>505</v>
      </c>
      <c r="B17" s="84">
        <v>2</v>
      </c>
      <c r="C17" s="84" t="s">
        <v>547</v>
      </c>
      <c r="D17" s="84">
        <v>7</v>
      </c>
      <c r="F17" s="84" t="s">
        <v>589</v>
      </c>
      <c r="G17" s="84" t="s">
        <v>590</v>
      </c>
      <c r="H17">
        <v>2</v>
      </c>
    </row>
    <row r="18" spans="1:8">
      <c r="A18" s="84" t="s">
        <v>506</v>
      </c>
      <c r="B18" s="84">
        <v>2</v>
      </c>
      <c r="C18" s="84" t="s">
        <v>548</v>
      </c>
      <c r="D18" s="84">
        <v>6</v>
      </c>
      <c r="F18" s="84" t="s">
        <v>591</v>
      </c>
      <c r="G18" s="84" t="s">
        <v>592</v>
      </c>
      <c r="H18">
        <v>2</v>
      </c>
    </row>
    <row r="19" spans="1:8">
      <c r="A19" s="84" t="s">
        <v>507</v>
      </c>
      <c r="B19" s="84">
        <v>2</v>
      </c>
      <c r="C19" s="84" t="s">
        <v>549</v>
      </c>
      <c r="D19" s="84">
        <v>6</v>
      </c>
      <c r="F19" s="84" t="s">
        <v>593</v>
      </c>
      <c r="G19" s="84" t="s">
        <v>594</v>
      </c>
      <c r="H19">
        <v>2</v>
      </c>
    </row>
    <row r="20" spans="1:8">
      <c r="A20" s="84" t="s">
        <v>508</v>
      </c>
      <c r="B20" s="84">
        <v>2</v>
      </c>
      <c r="C20" s="84" t="s">
        <v>550</v>
      </c>
      <c r="D20" s="84">
        <v>5</v>
      </c>
    </row>
    <row r="21" spans="1:8">
      <c r="A21" s="84" t="s">
        <v>509</v>
      </c>
      <c r="B21" s="84">
        <v>2</v>
      </c>
      <c r="C21" s="84" t="s">
        <v>551</v>
      </c>
      <c r="D21" s="84">
        <v>5</v>
      </c>
    </row>
    <row r="22" spans="1:8">
      <c r="A22" s="84" t="s">
        <v>510</v>
      </c>
      <c r="B22" s="84">
        <v>2</v>
      </c>
      <c r="C22" s="84" t="s">
        <v>552</v>
      </c>
      <c r="D22" s="84">
        <v>5</v>
      </c>
    </row>
    <row r="23" spans="1:8">
      <c r="A23" s="84" t="s">
        <v>511</v>
      </c>
      <c r="B23" s="84">
        <v>2</v>
      </c>
      <c r="C23" s="84" t="s">
        <v>514</v>
      </c>
      <c r="D23" s="84">
        <v>5</v>
      </c>
    </row>
    <row r="24" spans="1:8">
      <c r="A24" s="84" t="s">
        <v>512</v>
      </c>
      <c r="B24" s="84">
        <v>2</v>
      </c>
      <c r="C24" s="84" t="s">
        <v>553</v>
      </c>
      <c r="D24" s="84">
        <v>5</v>
      </c>
    </row>
    <row r="25" spans="1:8">
      <c r="A25" s="84" t="s">
        <v>513</v>
      </c>
      <c r="B25" s="84">
        <v>2</v>
      </c>
      <c r="C25" s="84" t="s">
        <v>554</v>
      </c>
      <c r="D25" s="84">
        <v>5</v>
      </c>
    </row>
    <row r="26" spans="1:8">
      <c r="A26" s="84" t="s">
        <v>514</v>
      </c>
      <c r="B26" s="84">
        <v>2</v>
      </c>
      <c r="C26" s="84" t="s">
        <v>555</v>
      </c>
      <c r="D26" s="84">
        <v>5</v>
      </c>
    </row>
    <row r="27" spans="1:8">
      <c r="A27" s="84" t="s">
        <v>515</v>
      </c>
      <c r="B27" s="84">
        <v>2</v>
      </c>
      <c r="C27" s="84" t="s">
        <v>529</v>
      </c>
      <c r="D27" s="84">
        <v>5</v>
      </c>
    </row>
    <row r="28" spans="1:8">
      <c r="A28" s="84" t="s">
        <v>516</v>
      </c>
      <c r="B28" s="84">
        <v>2</v>
      </c>
      <c r="C28" s="84" t="s">
        <v>536</v>
      </c>
      <c r="D28" s="84">
        <v>5</v>
      </c>
    </row>
    <row r="29" spans="1:8">
      <c r="A29" s="84" t="s">
        <v>517</v>
      </c>
      <c r="B29" s="84">
        <v>2</v>
      </c>
      <c r="C29" s="84" t="s">
        <v>500</v>
      </c>
      <c r="D29" s="84">
        <v>4</v>
      </c>
    </row>
    <row r="30" spans="1:8">
      <c r="A30" s="84" t="s">
        <v>518</v>
      </c>
      <c r="B30" s="84">
        <v>2</v>
      </c>
      <c r="C30" s="84" t="s">
        <v>556</v>
      </c>
      <c r="D30" s="84">
        <v>4</v>
      </c>
    </row>
    <row r="31" spans="1:8">
      <c r="A31" s="84" t="s">
        <v>519</v>
      </c>
      <c r="B31" s="84">
        <v>2</v>
      </c>
      <c r="C31" s="84" t="s">
        <v>557</v>
      </c>
      <c r="D31" s="84">
        <v>4</v>
      </c>
    </row>
    <row r="32" spans="1:8">
      <c r="A32" s="84" t="s">
        <v>520</v>
      </c>
      <c r="B32" s="84">
        <v>2</v>
      </c>
      <c r="C32" s="84" t="s">
        <v>558</v>
      </c>
      <c r="D32" s="84">
        <v>4</v>
      </c>
    </row>
    <row r="33" spans="1:4">
      <c r="A33" s="84" t="s">
        <v>521</v>
      </c>
      <c r="B33" s="84">
        <v>2</v>
      </c>
      <c r="C33" s="84" t="s">
        <v>522</v>
      </c>
      <c r="D33" s="84">
        <v>4</v>
      </c>
    </row>
    <row r="34" spans="1:4">
      <c r="A34" s="84" t="s">
        <v>522</v>
      </c>
      <c r="B34" s="84">
        <v>2</v>
      </c>
      <c r="C34" s="84" t="s">
        <v>559</v>
      </c>
      <c r="D34" s="84">
        <v>4</v>
      </c>
    </row>
    <row r="35" spans="1:4">
      <c r="A35" s="84" t="s">
        <v>523</v>
      </c>
      <c r="B35" s="84">
        <v>2</v>
      </c>
      <c r="C35" s="84" t="s">
        <v>560</v>
      </c>
      <c r="D35" s="84">
        <v>4</v>
      </c>
    </row>
    <row r="36" spans="1:4">
      <c r="A36" s="84" t="s">
        <v>524</v>
      </c>
      <c r="B36" s="84">
        <v>2</v>
      </c>
      <c r="C36" s="84" t="s">
        <v>561</v>
      </c>
      <c r="D36" s="84">
        <v>4</v>
      </c>
    </row>
    <row r="37" spans="1:4">
      <c r="A37" s="84" t="s">
        <v>525</v>
      </c>
      <c r="B37" s="84">
        <v>2</v>
      </c>
      <c r="C37" s="84" t="s">
        <v>562</v>
      </c>
      <c r="D37" s="84">
        <v>4</v>
      </c>
    </row>
    <row r="38" spans="1:4">
      <c r="A38" s="84" t="s">
        <v>526</v>
      </c>
      <c r="B38" s="84">
        <v>2</v>
      </c>
      <c r="C38" s="84" t="s">
        <v>538</v>
      </c>
      <c r="D38" s="84">
        <v>4</v>
      </c>
    </row>
    <row r="39" spans="1:4">
      <c r="A39" s="84" t="s">
        <v>527</v>
      </c>
      <c r="B39" s="84">
        <v>2</v>
      </c>
      <c r="C39" s="84" t="s">
        <v>563</v>
      </c>
      <c r="D39" s="84">
        <v>4</v>
      </c>
    </row>
    <row r="40" spans="1:4">
      <c r="A40" s="84" t="s">
        <v>528</v>
      </c>
      <c r="B40" s="84">
        <v>2</v>
      </c>
      <c r="C40" s="84" t="s">
        <v>564</v>
      </c>
      <c r="D40" s="84">
        <v>4</v>
      </c>
    </row>
    <row r="41" spans="1:4">
      <c r="A41" s="84" t="s">
        <v>529</v>
      </c>
      <c r="B41" s="84">
        <v>2</v>
      </c>
      <c r="C41" s="84" t="s">
        <v>565</v>
      </c>
      <c r="D41" s="84">
        <v>3</v>
      </c>
    </row>
    <row r="42" spans="1:4">
      <c r="A42" s="84" t="s">
        <v>530</v>
      </c>
      <c r="B42" s="84">
        <v>2</v>
      </c>
      <c r="C42" s="84" t="s">
        <v>566</v>
      </c>
      <c r="D42" s="84">
        <v>3</v>
      </c>
    </row>
    <row r="43" spans="1:4">
      <c r="A43" s="84" t="s">
        <v>531</v>
      </c>
      <c r="B43" s="84">
        <v>2</v>
      </c>
      <c r="C43" s="84" t="s">
        <v>567</v>
      </c>
      <c r="D43" s="84">
        <v>3</v>
      </c>
    </row>
    <row r="44" spans="1:4">
      <c r="A44" s="84" t="s">
        <v>532</v>
      </c>
      <c r="B44" s="84">
        <v>2</v>
      </c>
      <c r="C44" s="84" t="s">
        <v>568</v>
      </c>
      <c r="D44" s="84">
        <v>3</v>
      </c>
    </row>
    <row r="45" spans="1:4">
      <c r="A45" s="84" t="s">
        <v>533</v>
      </c>
      <c r="B45" s="84">
        <v>2</v>
      </c>
      <c r="C45" s="84" t="s">
        <v>569</v>
      </c>
      <c r="D45" s="84">
        <v>3</v>
      </c>
    </row>
    <row r="46" spans="1:4">
      <c r="A46" s="84" t="s">
        <v>534</v>
      </c>
      <c r="B46" s="84">
        <v>2</v>
      </c>
      <c r="C46" s="84" t="s">
        <v>570</v>
      </c>
      <c r="D46" s="84">
        <v>3</v>
      </c>
    </row>
    <row r="47" spans="1:4">
      <c r="A47" s="84" t="s">
        <v>535</v>
      </c>
      <c r="B47" s="84">
        <v>2</v>
      </c>
      <c r="C47" s="84" t="s">
        <v>571</v>
      </c>
      <c r="D47" s="84">
        <v>3</v>
      </c>
    </row>
    <row r="48" spans="1:4">
      <c r="A48" s="84" t="s">
        <v>536</v>
      </c>
      <c r="B48" s="84">
        <v>2</v>
      </c>
      <c r="C48" s="84" t="s">
        <v>572</v>
      </c>
      <c r="D48" s="84">
        <v>3</v>
      </c>
    </row>
    <row r="49" spans="1:4">
      <c r="A49" s="84" t="s">
        <v>537</v>
      </c>
      <c r="B49" s="84">
        <v>2</v>
      </c>
      <c r="C49" s="84" t="s">
        <v>573</v>
      </c>
      <c r="D49" s="84">
        <v>3</v>
      </c>
    </row>
    <row r="50" spans="1:4">
      <c r="A50" s="84" t="s">
        <v>538</v>
      </c>
      <c r="B50" s="84">
        <v>2</v>
      </c>
      <c r="C50" s="84" t="s">
        <v>574</v>
      </c>
      <c r="D50" s="84">
        <v>3</v>
      </c>
    </row>
    <row r="51" spans="1:4">
      <c r="A51" s="84" t="s">
        <v>539</v>
      </c>
      <c r="B51" s="84">
        <v>2</v>
      </c>
      <c r="C51" s="84" t="s">
        <v>575</v>
      </c>
      <c r="D51" s="84">
        <v>3</v>
      </c>
    </row>
    <row r="52" spans="1:4">
      <c r="A52" s="84" t="s">
        <v>540</v>
      </c>
      <c r="B52" s="84">
        <v>2</v>
      </c>
      <c r="C52" s="84" t="s">
        <v>576</v>
      </c>
      <c r="D52" s="84">
        <v>3</v>
      </c>
    </row>
    <row r="53" spans="1:4">
      <c r="A53" s="84" t="s">
        <v>541</v>
      </c>
      <c r="B53" s="84">
        <v>2</v>
      </c>
      <c r="C53" s="84" t="s">
        <v>577</v>
      </c>
      <c r="D53" s="84">
        <v>3</v>
      </c>
    </row>
  </sheetData>
  <mergeCells count="6">
    <mergeCell ref="F15:G15"/>
    <mergeCell ref="F1:H1"/>
    <mergeCell ref="A2:B2"/>
    <mergeCell ref="C2:D2"/>
    <mergeCell ref="A1:D1"/>
    <mergeCell ref="F2:G2"/>
  </mergeCells>
  <phoneticPr fontId="5"/>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dimension ref="B2:BF53"/>
  <sheetViews>
    <sheetView topLeftCell="I28" workbookViewId="0">
      <selection activeCell="AH29" sqref="AH29"/>
    </sheetView>
  </sheetViews>
  <sheetFormatPr defaultColWidth="5.25" defaultRowHeight="13.5"/>
  <cols>
    <col min="2" max="2" width="5.25" style="33"/>
  </cols>
  <sheetData>
    <row r="2" spans="2:58" s="33" customFormat="1">
      <c r="C2" s="33">
        <v>35</v>
      </c>
      <c r="D2" s="33">
        <f>+C2+1</f>
        <v>36</v>
      </c>
      <c r="E2" s="33">
        <f t="shared" ref="E2:BF2" si="0">+D2+1</f>
        <v>37</v>
      </c>
      <c r="F2" s="33">
        <f t="shared" si="0"/>
        <v>38</v>
      </c>
      <c r="G2" s="33">
        <f t="shared" si="0"/>
        <v>39</v>
      </c>
      <c r="H2" s="33">
        <f t="shared" si="0"/>
        <v>40</v>
      </c>
      <c r="I2" s="33">
        <f t="shared" si="0"/>
        <v>41</v>
      </c>
      <c r="J2" s="33">
        <f t="shared" si="0"/>
        <v>42</v>
      </c>
      <c r="K2" s="33">
        <f t="shared" si="0"/>
        <v>43</v>
      </c>
      <c r="L2" s="33">
        <f t="shared" si="0"/>
        <v>44</v>
      </c>
      <c r="M2" s="33">
        <f t="shared" si="0"/>
        <v>45</v>
      </c>
      <c r="N2" s="33">
        <f t="shared" si="0"/>
        <v>46</v>
      </c>
      <c r="O2" s="33">
        <f t="shared" si="0"/>
        <v>47</v>
      </c>
      <c r="P2" s="33">
        <f t="shared" si="0"/>
        <v>48</v>
      </c>
      <c r="Q2" s="33">
        <f t="shared" si="0"/>
        <v>49</v>
      </c>
      <c r="R2" s="33">
        <f t="shared" si="0"/>
        <v>50</v>
      </c>
      <c r="S2" s="33">
        <f t="shared" si="0"/>
        <v>51</v>
      </c>
      <c r="T2" s="33">
        <f t="shared" si="0"/>
        <v>52</v>
      </c>
      <c r="U2" s="33">
        <f t="shared" si="0"/>
        <v>53</v>
      </c>
      <c r="V2" s="33">
        <f t="shared" si="0"/>
        <v>54</v>
      </c>
      <c r="W2" s="33">
        <f t="shared" si="0"/>
        <v>55</v>
      </c>
      <c r="X2" s="33">
        <f t="shared" si="0"/>
        <v>56</v>
      </c>
      <c r="Y2" s="33">
        <f t="shared" si="0"/>
        <v>57</v>
      </c>
      <c r="Z2" s="33">
        <f t="shared" si="0"/>
        <v>58</v>
      </c>
      <c r="AA2" s="33">
        <f t="shared" si="0"/>
        <v>59</v>
      </c>
      <c r="AB2" s="33">
        <f t="shared" si="0"/>
        <v>60</v>
      </c>
      <c r="AC2" s="33">
        <f t="shared" si="0"/>
        <v>61</v>
      </c>
      <c r="AD2" s="33">
        <f t="shared" si="0"/>
        <v>62</v>
      </c>
      <c r="AE2" s="33">
        <f t="shared" si="0"/>
        <v>63</v>
      </c>
      <c r="AF2" s="33">
        <f t="shared" si="0"/>
        <v>64</v>
      </c>
      <c r="AG2" s="33">
        <f t="shared" si="0"/>
        <v>65</v>
      </c>
      <c r="AH2" s="33">
        <f t="shared" si="0"/>
        <v>66</v>
      </c>
      <c r="AI2" s="33">
        <f t="shared" si="0"/>
        <v>67</v>
      </c>
      <c r="AJ2" s="33">
        <f t="shared" si="0"/>
        <v>68</v>
      </c>
      <c r="AK2" s="33">
        <f t="shared" si="0"/>
        <v>69</v>
      </c>
      <c r="AL2" s="33">
        <f t="shared" si="0"/>
        <v>70</v>
      </c>
      <c r="AM2" s="33">
        <f t="shared" si="0"/>
        <v>71</v>
      </c>
      <c r="AN2" s="33">
        <f t="shared" si="0"/>
        <v>72</v>
      </c>
      <c r="AO2" s="33">
        <f t="shared" si="0"/>
        <v>73</v>
      </c>
      <c r="AP2" s="33">
        <f t="shared" si="0"/>
        <v>74</v>
      </c>
      <c r="AQ2" s="33">
        <f t="shared" si="0"/>
        <v>75</v>
      </c>
      <c r="AR2" s="33">
        <f t="shared" si="0"/>
        <v>76</v>
      </c>
      <c r="AS2" s="33">
        <f t="shared" si="0"/>
        <v>77</v>
      </c>
      <c r="AT2" s="33">
        <f t="shared" si="0"/>
        <v>78</v>
      </c>
      <c r="AU2" s="33">
        <f t="shared" si="0"/>
        <v>79</v>
      </c>
      <c r="AV2" s="33">
        <f t="shared" si="0"/>
        <v>80</v>
      </c>
      <c r="AW2" s="33">
        <f t="shared" si="0"/>
        <v>81</v>
      </c>
      <c r="AX2" s="33">
        <f t="shared" si="0"/>
        <v>82</v>
      </c>
      <c r="AY2" s="33">
        <f t="shared" si="0"/>
        <v>83</v>
      </c>
      <c r="AZ2" s="33">
        <f t="shared" si="0"/>
        <v>84</v>
      </c>
      <c r="BA2" s="33">
        <f t="shared" si="0"/>
        <v>85</v>
      </c>
      <c r="BB2" s="33">
        <f t="shared" si="0"/>
        <v>86</v>
      </c>
      <c r="BC2" s="33">
        <f t="shared" si="0"/>
        <v>87</v>
      </c>
      <c r="BD2" s="33">
        <f t="shared" si="0"/>
        <v>88</v>
      </c>
      <c r="BE2" s="33">
        <f t="shared" si="0"/>
        <v>89</v>
      </c>
      <c r="BF2" s="33">
        <f t="shared" si="0"/>
        <v>90</v>
      </c>
    </row>
    <row r="3" spans="2:58">
      <c r="B3" s="33">
        <v>140</v>
      </c>
      <c r="C3">
        <f>+C$2/$B3/$B3*10000</f>
        <v>17.857142857142858</v>
      </c>
      <c r="D3">
        <f t="shared" ref="D3:S18" si="1">+D$2/$B3/$B3*10000</f>
        <v>18.367346938775508</v>
      </c>
      <c r="E3">
        <f t="shared" si="1"/>
        <v>18.877551020408163</v>
      </c>
      <c r="F3">
        <f t="shared" si="1"/>
        <v>19.387755102040813</v>
      </c>
      <c r="G3">
        <f t="shared" si="1"/>
        <v>19.897959183673468</v>
      </c>
      <c r="H3">
        <f t="shared" si="1"/>
        <v>20.408163265306118</v>
      </c>
      <c r="I3">
        <f t="shared" si="1"/>
        <v>20.918367346938776</v>
      </c>
      <c r="J3">
        <f t="shared" si="1"/>
        <v>21.428571428571431</v>
      </c>
      <c r="K3">
        <f t="shared" si="1"/>
        <v>21.938775510204085</v>
      </c>
      <c r="L3">
        <f t="shared" si="1"/>
        <v>22.448979591836736</v>
      </c>
      <c r="M3">
        <f t="shared" si="1"/>
        <v>22.95918367346939</v>
      </c>
      <c r="N3">
        <f t="shared" si="1"/>
        <v>23.469387755102041</v>
      </c>
      <c r="O3">
        <f t="shared" si="1"/>
        <v>23.979591836734691</v>
      </c>
      <c r="P3">
        <f t="shared" si="1"/>
        <v>24.489795918367346</v>
      </c>
      <c r="Q3">
        <f t="shared" si="1"/>
        <v>25</v>
      </c>
      <c r="R3">
        <f t="shared" si="1"/>
        <v>25.510204081632654</v>
      </c>
      <c r="S3">
        <f t="shared" si="1"/>
        <v>26.020408163265305</v>
      </c>
      <c r="T3">
        <f t="shared" ref="T3:AI18" si="2">+T$2/$B3/$B3*10000</f>
        <v>26.530612244897959</v>
      </c>
      <c r="U3">
        <f t="shared" si="2"/>
        <v>27.04081632653061</v>
      </c>
      <c r="V3">
        <f t="shared" si="2"/>
        <v>27.551020408163264</v>
      </c>
      <c r="W3">
        <f t="shared" si="2"/>
        <v>28.061224489795915</v>
      </c>
      <c r="X3">
        <f t="shared" si="2"/>
        <v>28.571428571428573</v>
      </c>
      <c r="Y3">
        <f t="shared" si="2"/>
        <v>29.081632653061227</v>
      </c>
      <c r="Z3">
        <f t="shared" si="2"/>
        <v>29.591836734693882</v>
      </c>
      <c r="AA3">
        <f t="shared" si="2"/>
        <v>30.102040816326532</v>
      </c>
      <c r="AB3">
        <f t="shared" si="2"/>
        <v>30.612244897959183</v>
      </c>
      <c r="AC3">
        <f t="shared" si="2"/>
        <v>31.122448979591837</v>
      </c>
      <c r="AD3">
        <f t="shared" si="2"/>
        <v>31.632653061224488</v>
      </c>
      <c r="AE3">
        <f t="shared" si="2"/>
        <v>32.142857142857139</v>
      </c>
      <c r="AF3">
        <f t="shared" si="2"/>
        <v>32.65306122448979</v>
      </c>
      <c r="AG3">
        <f t="shared" si="2"/>
        <v>33.163265306122454</v>
      </c>
      <c r="AH3">
        <f t="shared" si="2"/>
        <v>33.673469387755105</v>
      </c>
      <c r="AI3">
        <f t="shared" si="2"/>
        <v>34.183673469387756</v>
      </c>
      <c r="AJ3">
        <f t="shared" ref="AJ3:AY18" si="3">+AJ$2/$B3/$B3*10000</f>
        <v>34.693877551020407</v>
      </c>
      <c r="AK3">
        <f t="shared" si="3"/>
        <v>35.204081632653065</v>
      </c>
      <c r="AL3">
        <f t="shared" si="3"/>
        <v>35.714285714285715</v>
      </c>
      <c r="AM3">
        <f t="shared" si="3"/>
        <v>36.224489795918366</v>
      </c>
      <c r="AN3">
        <f t="shared" si="3"/>
        <v>36.734693877551017</v>
      </c>
      <c r="AO3">
        <f t="shared" si="3"/>
        <v>37.244897959183675</v>
      </c>
      <c r="AP3">
        <f t="shared" si="3"/>
        <v>37.755102040816325</v>
      </c>
      <c r="AQ3">
        <f t="shared" si="3"/>
        <v>38.265306122448976</v>
      </c>
      <c r="AR3">
        <f t="shared" si="3"/>
        <v>38.775510204081627</v>
      </c>
      <c r="AS3">
        <f t="shared" si="3"/>
        <v>39.285714285714292</v>
      </c>
      <c r="AT3">
        <f t="shared" si="3"/>
        <v>39.795918367346935</v>
      </c>
      <c r="AU3">
        <f t="shared" si="3"/>
        <v>40.306122448979586</v>
      </c>
      <c r="AV3">
        <f t="shared" si="3"/>
        <v>40.816326530612237</v>
      </c>
      <c r="AW3">
        <f t="shared" si="3"/>
        <v>41.326530612244902</v>
      </c>
      <c r="AX3">
        <f t="shared" si="3"/>
        <v>41.836734693877553</v>
      </c>
      <c r="AY3">
        <f t="shared" si="3"/>
        <v>42.346938775510203</v>
      </c>
      <c r="AZ3">
        <f t="shared" ref="AZ3:BF18" si="4">+AZ$2/$B3/$B3*10000</f>
        <v>42.857142857142861</v>
      </c>
      <c r="BA3">
        <f t="shared" si="4"/>
        <v>43.367346938775512</v>
      </c>
      <c r="BB3">
        <f t="shared" si="4"/>
        <v>43.87755102040817</v>
      </c>
      <c r="BC3">
        <f t="shared" si="4"/>
        <v>44.387755102040821</v>
      </c>
      <c r="BD3">
        <f t="shared" si="4"/>
        <v>44.897959183673471</v>
      </c>
      <c r="BE3">
        <f t="shared" si="4"/>
        <v>45.408163265306122</v>
      </c>
      <c r="BF3">
        <f t="shared" si="4"/>
        <v>45.91836734693878</v>
      </c>
    </row>
    <row r="4" spans="2:58">
      <c r="B4" s="33">
        <f>+B3+1</f>
        <v>141</v>
      </c>
      <c r="C4">
        <f t="shared" ref="C4:R19" si="5">+C$2/$B4/$B4*10000</f>
        <v>17.604748252099995</v>
      </c>
      <c r="D4">
        <f t="shared" si="1"/>
        <v>18.10774105930285</v>
      </c>
      <c r="E4">
        <f t="shared" si="1"/>
        <v>18.610733866505708</v>
      </c>
      <c r="F4">
        <f t="shared" si="1"/>
        <v>19.113726673708566</v>
      </c>
      <c r="G4">
        <f t="shared" si="1"/>
        <v>19.616719480911424</v>
      </c>
      <c r="H4">
        <f t="shared" si="1"/>
        <v>20.119712288114282</v>
      </c>
      <c r="I4">
        <f t="shared" si="1"/>
        <v>20.622705095317134</v>
      </c>
      <c r="J4">
        <f t="shared" si="1"/>
        <v>21.125697902519992</v>
      </c>
      <c r="K4">
        <f t="shared" si="1"/>
        <v>21.62869070972285</v>
      </c>
      <c r="L4">
        <f t="shared" si="1"/>
        <v>22.131683516925705</v>
      </c>
      <c r="M4">
        <f t="shared" si="1"/>
        <v>22.634676324128566</v>
      </c>
      <c r="N4">
        <f t="shared" si="1"/>
        <v>23.137669131331425</v>
      </c>
      <c r="O4">
        <f t="shared" si="1"/>
        <v>23.640661938534279</v>
      </c>
      <c r="P4">
        <f t="shared" si="1"/>
        <v>24.143654745737134</v>
      </c>
      <c r="Q4">
        <f t="shared" si="1"/>
        <v>24.646647552939992</v>
      </c>
      <c r="R4">
        <f t="shared" si="1"/>
        <v>25.14964036014285</v>
      </c>
      <c r="S4">
        <f t="shared" si="1"/>
        <v>25.652633167345709</v>
      </c>
      <c r="T4">
        <f t="shared" si="2"/>
        <v>26.15562597454856</v>
      </c>
      <c r="U4">
        <f t="shared" si="2"/>
        <v>26.658618781751418</v>
      </c>
      <c r="V4">
        <f t="shared" si="2"/>
        <v>27.16161158895428</v>
      </c>
      <c r="W4">
        <f t="shared" si="2"/>
        <v>27.664604396157138</v>
      </c>
      <c r="X4">
        <f t="shared" si="2"/>
        <v>28.167597203359996</v>
      </c>
      <c r="Y4">
        <f t="shared" si="2"/>
        <v>28.670590010562847</v>
      </c>
      <c r="Z4">
        <f t="shared" si="2"/>
        <v>29.173582817765705</v>
      </c>
      <c r="AA4">
        <f t="shared" si="2"/>
        <v>29.676575624968564</v>
      </c>
      <c r="AB4">
        <f t="shared" si="2"/>
        <v>30.179568432171418</v>
      </c>
      <c r="AC4">
        <f t="shared" si="2"/>
        <v>30.682561239374277</v>
      </c>
      <c r="AD4">
        <f t="shared" si="2"/>
        <v>31.185554046577135</v>
      </c>
      <c r="AE4">
        <f t="shared" si="2"/>
        <v>31.688546853779986</v>
      </c>
      <c r="AF4">
        <f t="shared" si="2"/>
        <v>32.191539660982848</v>
      </c>
      <c r="AG4">
        <f t="shared" si="2"/>
        <v>32.694532468185706</v>
      </c>
      <c r="AH4">
        <f t="shared" si="2"/>
        <v>33.197525275388564</v>
      </c>
      <c r="AI4">
        <f t="shared" si="2"/>
        <v>33.700518082591422</v>
      </c>
      <c r="AJ4">
        <f t="shared" si="3"/>
        <v>34.203510889794273</v>
      </c>
      <c r="AK4">
        <f t="shared" si="3"/>
        <v>34.706503696997132</v>
      </c>
      <c r="AL4">
        <f t="shared" si="3"/>
        <v>35.20949650419999</v>
      </c>
      <c r="AM4">
        <f t="shared" si="3"/>
        <v>35.712489311402841</v>
      </c>
      <c r="AN4">
        <f t="shared" si="3"/>
        <v>36.215482118605699</v>
      </c>
      <c r="AO4">
        <f t="shared" si="3"/>
        <v>36.718474925808557</v>
      </c>
      <c r="AP4">
        <f t="shared" si="3"/>
        <v>37.221467733011416</v>
      </c>
      <c r="AQ4">
        <f t="shared" si="3"/>
        <v>37.724460540214274</v>
      </c>
      <c r="AR4">
        <f t="shared" si="3"/>
        <v>38.227453347417132</v>
      </c>
      <c r="AS4">
        <f t="shared" si="3"/>
        <v>38.73044615461999</v>
      </c>
      <c r="AT4">
        <f t="shared" si="3"/>
        <v>39.233438961822849</v>
      </c>
      <c r="AU4">
        <f t="shared" si="3"/>
        <v>39.736431769025707</v>
      </c>
      <c r="AV4">
        <f t="shared" si="3"/>
        <v>40.239424576228565</v>
      </c>
      <c r="AW4">
        <f t="shared" si="3"/>
        <v>40.742417383431423</v>
      </c>
      <c r="AX4">
        <f t="shared" si="3"/>
        <v>41.245410190634267</v>
      </c>
      <c r="AY4">
        <f t="shared" si="3"/>
        <v>41.748402997837125</v>
      </c>
      <c r="AZ4">
        <f t="shared" si="4"/>
        <v>42.251395805039984</v>
      </c>
      <c r="BA4">
        <f t="shared" si="4"/>
        <v>42.754388612242842</v>
      </c>
      <c r="BB4">
        <f t="shared" si="4"/>
        <v>43.2573814194457</v>
      </c>
      <c r="BC4">
        <f t="shared" si="4"/>
        <v>43.760374226648558</v>
      </c>
      <c r="BD4">
        <f t="shared" si="4"/>
        <v>44.263367033851409</v>
      </c>
      <c r="BE4">
        <f t="shared" si="4"/>
        <v>44.766359841054282</v>
      </c>
      <c r="BF4">
        <f t="shared" si="4"/>
        <v>45.269352648257133</v>
      </c>
    </row>
    <row r="5" spans="2:58">
      <c r="B5" s="33">
        <f t="shared" ref="B5:B53" si="6">+B4+1</f>
        <v>142</v>
      </c>
      <c r="C5">
        <f t="shared" si="5"/>
        <v>17.357667129537791</v>
      </c>
      <c r="D5">
        <f t="shared" si="1"/>
        <v>17.853600476096013</v>
      </c>
      <c r="E5">
        <f t="shared" si="1"/>
        <v>18.349533822654234</v>
      </c>
      <c r="F5">
        <f t="shared" si="1"/>
        <v>18.845467169212455</v>
      </c>
      <c r="G5">
        <f t="shared" si="1"/>
        <v>19.34140051577068</v>
      </c>
      <c r="H5">
        <f t="shared" si="1"/>
        <v>19.837333862328904</v>
      </c>
      <c r="I5">
        <f t="shared" si="1"/>
        <v>20.333267208887126</v>
      </c>
      <c r="J5">
        <f t="shared" si="1"/>
        <v>20.82920055544535</v>
      </c>
      <c r="K5">
        <f t="shared" si="1"/>
        <v>21.325133902003568</v>
      </c>
      <c r="L5">
        <f t="shared" si="1"/>
        <v>21.821067248561789</v>
      </c>
      <c r="M5">
        <f t="shared" si="1"/>
        <v>22.317000595120017</v>
      </c>
      <c r="N5">
        <f t="shared" si="1"/>
        <v>22.812933941678239</v>
      </c>
      <c r="O5">
        <f t="shared" si="1"/>
        <v>23.308867288236463</v>
      </c>
      <c r="P5">
        <f t="shared" si="1"/>
        <v>23.804800634794681</v>
      </c>
      <c r="Q5">
        <f t="shared" si="1"/>
        <v>24.300733981352906</v>
      </c>
      <c r="R5">
        <f t="shared" si="1"/>
        <v>24.796667327911127</v>
      </c>
      <c r="S5">
        <f t="shared" si="1"/>
        <v>25.292600674469355</v>
      </c>
      <c r="T5">
        <f t="shared" si="2"/>
        <v>25.788534021027576</v>
      </c>
      <c r="U5">
        <f t="shared" si="2"/>
        <v>26.284467367585794</v>
      </c>
      <c r="V5">
        <f t="shared" si="2"/>
        <v>26.780400714144019</v>
      </c>
      <c r="W5">
        <f t="shared" si="2"/>
        <v>27.27633406070224</v>
      </c>
      <c r="X5">
        <f t="shared" si="2"/>
        <v>27.772267407260465</v>
      </c>
      <c r="Y5">
        <f t="shared" si="2"/>
        <v>28.268200753818689</v>
      </c>
      <c r="Z5">
        <f t="shared" si="2"/>
        <v>28.764134100376907</v>
      </c>
      <c r="AA5">
        <f t="shared" si="2"/>
        <v>29.260067446935132</v>
      </c>
      <c r="AB5">
        <f t="shared" si="2"/>
        <v>29.756000793493353</v>
      </c>
      <c r="AC5">
        <f t="shared" si="2"/>
        <v>30.251934140051578</v>
      </c>
      <c r="AD5">
        <f t="shared" si="2"/>
        <v>30.747867486609799</v>
      </c>
      <c r="AE5">
        <f t="shared" si="2"/>
        <v>31.243800833168024</v>
      </c>
      <c r="AF5">
        <f t="shared" si="2"/>
        <v>31.739734179726245</v>
      </c>
      <c r="AG5">
        <f t="shared" si="2"/>
        <v>32.235667526284466</v>
      </c>
      <c r="AH5">
        <f t="shared" si="2"/>
        <v>32.731600872842691</v>
      </c>
      <c r="AI5">
        <f t="shared" si="2"/>
        <v>33.227534219400916</v>
      </c>
      <c r="AJ5">
        <f t="shared" si="3"/>
        <v>33.723467565959133</v>
      </c>
      <c r="AK5">
        <f t="shared" si="3"/>
        <v>34.219400912517358</v>
      </c>
      <c r="AL5">
        <f t="shared" si="3"/>
        <v>34.715334259075583</v>
      </c>
      <c r="AM5">
        <f t="shared" si="3"/>
        <v>35.2112676056338</v>
      </c>
      <c r="AN5">
        <f t="shared" si="3"/>
        <v>35.707200952192025</v>
      </c>
      <c r="AO5">
        <f t="shared" si="3"/>
        <v>36.203134298750243</v>
      </c>
      <c r="AP5">
        <f t="shared" si="3"/>
        <v>36.699067645308467</v>
      </c>
      <c r="AQ5">
        <f t="shared" si="3"/>
        <v>37.195000991866692</v>
      </c>
      <c r="AR5">
        <f t="shared" si="3"/>
        <v>37.69093433842491</v>
      </c>
      <c r="AS5">
        <f t="shared" si="3"/>
        <v>38.186867684983142</v>
      </c>
      <c r="AT5">
        <f t="shared" si="3"/>
        <v>38.682801031541359</v>
      </c>
      <c r="AU5">
        <f t="shared" si="3"/>
        <v>39.178734378099591</v>
      </c>
      <c r="AV5">
        <f t="shared" si="3"/>
        <v>39.674667724657809</v>
      </c>
      <c r="AW5">
        <f t="shared" si="3"/>
        <v>40.170601071216026</v>
      </c>
      <c r="AX5">
        <f t="shared" si="3"/>
        <v>40.666534417774251</v>
      </c>
      <c r="AY5">
        <f t="shared" si="3"/>
        <v>41.162467764332469</v>
      </c>
      <c r="AZ5">
        <f t="shared" si="4"/>
        <v>41.658401110890701</v>
      </c>
      <c r="BA5">
        <f t="shared" si="4"/>
        <v>42.154334457448918</v>
      </c>
      <c r="BB5">
        <f t="shared" si="4"/>
        <v>42.650267804007136</v>
      </c>
      <c r="BC5">
        <f t="shared" si="4"/>
        <v>43.146201150565361</v>
      </c>
      <c r="BD5">
        <f t="shared" si="4"/>
        <v>43.642134497123578</v>
      </c>
      <c r="BE5">
        <f t="shared" si="4"/>
        <v>44.138067843681817</v>
      </c>
      <c r="BF5">
        <f t="shared" si="4"/>
        <v>44.634001190240035</v>
      </c>
    </row>
    <row r="6" spans="2:58">
      <c r="B6" s="33">
        <f t="shared" si="6"/>
        <v>143</v>
      </c>
      <c r="C6">
        <f t="shared" si="5"/>
        <v>17.115751381485648</v>
      </c>
      <c r="D6">
        <f t="shared" si="1"/>
        <v>17.604772849528096</v>
      </c>
      <c r="E6">
        <f t="shared" si="1"/>
        <v>18.093794317570541</v>
      </c>
      <c r="F6">
        <f t="shared" si="1"/>
        <v>18.582815785612986</v>
      </c>
      <c r="G6">
        <f t="shared" si="1"/>
        <v>19.071837253655435</v>
      </c>
      <c r="H6">
        <f t="shared" si="1"/>
        <v>19.560858721697883</v>
      </c>
      <c r="I6">
        <f t="shared" si="1"/>
        <v>20.049880189740328</v>
      </c>
      <c r="J6">
        <f t="shared" si="1"/>
        <v>20.538901657782773</v>
      </c>
      <c r="K6">
        <f t="shared" si="1"/>
        <v>21.027923125825225</v>
      </c>
      <c r="L6">
        <f t="shared" si="1"/>
        <v>21.516944593867674</v>
      </c>
      <c r="M6">
        <f t="shared" si="1"/>
        <v>22.005966061910119</v>
      </c>
      <c r="N6">
        <f t="shared" si="1"/>
        <v>22.494987529952564</v>
      </c>
      <c r="O6">
        <f t="shared" si="1"/>
        <v>22.984008997995009</v>
      </c>
      <c r="P6">
        <f t="shared" si="1"/>
        <v>23.473030466037457</v>
      </c>
      <c r="Q6">
        <f t="shared" si="1"/>
        <v>23.962051934079909</v>
      </c>
      <c r="R6">
        <f t="shared" si="1"/>
        <v>24.451073402122354</v>
      </c>
      <c r="S6">
        <f t="shared" si="1"/>
        <v>24.940094870164803</v>
      </c>
      <c r="T6">
        <f t="shared" si="2"/>
        <v>25.429116338207248</v>
      </c>
      <c r="U6">
        <f t="shared" si="2"/>
        <v>25.918137806249693</v>
      </c>
      <c r="V6">
        <f t="shared" si="2"/>
        <v>26.407159274292137</v>
      </c>
      <c r="W6">
        <f t="shared" si="2"/>
        <v>26.896180742334593</v>
      </c>
      <c r="X6">
        <f t="shared" si="2"/>
        <v>27.385202210377038</v>
      </c>
      <c r="Y6">
        <f t="shared" si="2"/>
        <v>27.874223678419483</v>
      </c>
      <c r="Z6">
        <f t="shared" si="2"/>
        <v>28.363245146461928</v>
      </c>
      <c r="AA6">
        <f t="shared" si="2"/>
        <v>28.852266614504376</v>
      </c>
      <c r="AB6">
        <f t="shared" si="2"/>
        <v>29.341288082546821</v>
      </c>
      <c r="AC6">
        <f t="shared" si="2"/>
        <v>29.83030955058927</v>
      </c>
      <c r="AD6">
        <f t="shared" si="2"/>
        <v>30.319331018631715</v>
      </c>
      <c r="AE6">
        <f t="shared" si="2"/>
        <v>30.808352486674167</v>
      </c>
      <c r="AF6">
        <f t="shared" si="2"/>
        <v>31.297373954716612</v>
      </c>
      <c r="AG6">
        <f t="shared" si="2"/>
        <v>31.786395422759057</v>
      </c>
      <c r="AH6">
        <f t="shared" si="2"/>
        <v>32.275416890801509</v>
      </c>
      <c r="AI6">
        <f t="shared" si="2"/>
        <v>32.764438358843954</v>
      </c>
      <c r="AJ6">
        <f t="shared" si="3"/>
        <v>33.253459826886399</v>
      </c>
      <c r="AK6">
        <f t="shared" si="3"/>
        <v>33.742481294928844</v>
      </c>
      <c r="AL6">
        <f t="shared" si="3"/>
        <v>34.231502762971296</v>
      </c>
      <c r="AM6">
        <f t="shared" si="3"/>
        <v>34.720524231013741</v>
      </c>
      <c r="AN6">
        <f t="shared" si="3"/>
        <v>35.209545699056193</v>
      </c>
      <c r="AO6">
        <f t="shared" si="3"/>
        <v>35.698567167098638</v>
      </c>
      <c r="AP6">
        <f t="shared" si="3"/>
        <v>36.187588635141083</v>
      </c>
      <c r="AQ6">
        <f t="shared" si="3"/>
        <v>36.676610103183528</v>
      </c>
      <c r="AR6">
        <f t="shared" si="3"/>
        <v>37.165631571225973</v>
      </c>
      <c r="AS6">
        <f t="shared" si="3"/>
        <v>37.654653039268425</v>
      </c>
      <c r="AT6">
        <f t="shared" si="3"/>
        <v>38.14367450731087</v>
      </c>
      <c r="AU6">
        <f t="shared" si="3"/>
        <v>38.632695975353315</v>
      </c>
      <c r="AV6">
        <f t="shared" si="3"/>
        <v>39.121717443395767</v>
      </c>
      <c r="AW6">
        <f t="shared" si="3"/>
        <v>39.610738911438219</v>
      </c>
      <c r="AX6">
        <f t="shared" si="3"/>
        <v>40.099760379480657</v>
      </c>
      <c r="AY6">
        <f t="shared" si="3"/>
        <v>40.588781847523109</v>
      </c>
      <c r="AZ6">
        <f t="shared" si="4"/>
        <v>41.077803315565546</v>
      </c>
      <c r="BA6">
        <f t="shared" si="4"/>
        <v>41.566824783607998</v>
      </c>
      <c r="BB6">
        <f t="shared" si="4"/>
        <v>42.055846251650451</v>
      </c>
      <c r="BC6">
        <f t="shared" si="4"/>
        <v>42.544867719692895</v>
      </c>
      <c r="BD6">
        <f t="shared" si="4"/>
        <v>43.033889187735348</v>
      </c>
      <c r="BE6">
        <f t="shared" si="4"/>
        <v>43.522910655777785</v>
      </c>
      <c r="BF6">
        <f t="shared" si="4"/>
        <v>44.011932123820237</v>
      </c>
    </row>
    <row r="7" spans="2:58">
      <c r="B7" s="33">
        <f t="shared" si="6"/>
        <v>144</v>
      </c>
      <c r="C7">
        <f t="shared" si="5"/>
        <v>16.878858024691358</v>
      </c>
      <c r="D7">
        <f t="shared" si="1"/>
        <v>17.361111111111111</v>
      </c>
      <c r="E7">
        <f t="shared" si="1"/>
        <v>17.843364197530864</v>
      </c>
      <c r="F7">
        <f t="shared" si="1"/>
        <v>18.325617283950617</v>
      </c>
      <c r="G7">
        <f t="shared" si="1"/>
        <v>18.80787037037037</v>
      </c>
      <c r="H7">
        <f t="shared" si="1"/>
        <v>19.290123456790123</v>
      </c>
      <c r="I7">
        <f t="shared" si="1"/>
        <v>19.772376543209877</v>
      </c>
      <c r="J7">
        <f t="shared" si="1"/>
        <v>20.254629629629633</v>
      </c>
      <c r="K7">
        <f t="shared" si="1"/>
        <v>20.736882716049383</v>
      </c>
      <c r="L7">
        <f t="shared" si="1"/>
        <v>21.21913580246914</v>
      </c>
      <c r="M7">
        <f t="shared" si="1"/>
        <v>21.701388888888889</v>
      </c>
      <c r="N7">
        <f t="shared" si="1"/>
        <v>22.183641975308642</v>
      </c>
      <c r="O7">
        <f t="shared" si="1"/>
        <v>22.665895061728396</v>
      </c>
      <c r="P7">
        <f t="shared" si="1"/>
        <v>23.148148148148145</v>
      </c>
      <c r="Q7">
        <f t="shared" si="1"/>
        <v>23.630401234567902</v>
      </c>
      <c r="R7">
        <f t="shared" si="1"/>
        <v>24.112654320987652</v>
      </c>
      <c r="S7">
        <f t="shared" si="1"/>
        <v>24.594907407407408</v>
      </c>
      <c r="T7">
        <f t="shared" si="2"/>
        <v>25.077160493827158</v>
      </c>
      <c r="U7">
        <f t="shared" si="2"/>
        <v>25.559413580246915</v>
      </c>
      <c r="V7">
        <f t="shared" si="2"/>
        <v>26.041666666666664</v>
      </c>
      <c r="W7">
        <f t="shared" si="2"/>
        <v>26.523919753086417</v>
      </c>
      <c r="X7">
        <f t="shared" si="2"/>
        <v>27.006172839506171</v>
      </c>
      <c r="Y7">
        <f t="shared" si="2"/>
        <v>27.488425925925927</v>
      </c>
      <c r="Z7">
        <f t="shared" si="2"/>
        <v>27.970679012345681</v>
      </c>
      <c r="AA7">
        <f t="shared" si="2"/>
        <v>28.452932098765434</v>
      </c>
      <c r="AB7">
        <f t="shared" si="2"/>
        <v>28.935185185185187</v>
      </c>
      <c r="AC7">
        <f t="shared" si="2"/>
        <v>29.41743827160494</v>
      </c>
      <c r="AD7">
        <f t="shared" si="2"/>
        <v>29.899691358024693</v>
      </c>
      <c r="AE7">
        <f t="shared" si="2"/>
        <v>30.381944444444446</v>
      </c>
      <c r="AF7">
        <f t="shared" si="2"/>
        <v>30.864197530864196</v>
      </c>
      <c r="AG7">
        <f t="shared" si="2"/>
        <v>31.346450617283953</v>
      </c>
      <c r="AH7">
        <f t="shared" si="2"/>
        <v>31.828703703703702</v>
      </c>
      <c r="AI7">
        <f t="shared" si="2"/>
        <v>32.310956790123456</v>
      </c>
      <c r="AJ7">
        <f t="shared" si="3"/>
        <v>32.793209876543209</v>
      </c>
      <c r="AK7">
        <f t="shared" si="3"/>
        <v>33.275462962962962</v>
      </c>
      <c r="AL7">
        <f t="shared" si="3"/>
        <v>33.757716049382715</v>
      </c>
      <c r="AM7">
        <f t="shared" si="3"/>
        <v>34.239969135802468</v>
      </c>
      <c r="AN7">
        <f t="shared" si="3"/>
        <v>34.722222222222221</v>
      </c>
      <c r="AO7">
        <f t="shared" si="3"/>
        <v>35.204475308641975</v>
      </c>
      <c r="AP7">
        <f t="shared" si="3"/>
        <v>35.686728395061728</v>
      </c>
      <c r="AQ7">
        <f t="shared" si="3"/>
        <v>36.168981481481488</v>
      </c>
      <c r="AR7">
        <f t="shared" si="3"/>
        <v>36.651234567901234</v>
      </c>
      <c r="AS7">
        <f t="shared" si="3"/>
        <v>37.133487654320987</v>
      </c>
      <c r="AT7">
        <f t="shared" si="3"/>
        <v>37.61574074074074</v>
      </c>
      <c r="AU7">
        <f t="shared" si="3"/>
        <v>38.097993827160501</v>
      </c>
      <c r="AV7">
        <f t="shared" si="3"/>
        <v>38.580246913580247</v>
      </c>
      <c r="AW7">
        <f t="shared" si="3"/>
        <v>39.0625</v>
      </c>
      <c r="AX7">
        <f t="shared" si="3"/>
        <v>39.544753086419753</v>
      </c>
      <c r="AY7">
        <f t="shared" si="3"/>
        <v>40.027006172839499</v>
      </c>
      <c r="AZ7">
        <f t="shared" si="4"/>
        <v>40.509259259259267</v>
      </c>
      <c r="BA7">
        <f t="shared" si="4"/>
        <v>40.991512345679013</v>
      </c>
      <c r="BB7">
        <f t="shared" si="4"/>
        <v>41.473765432098766</v>
      </c>
      <c r="BC7">
        <f t="shared" si="4"/>
        <v>41.956018518518512</v>
      </c>
      <c r="BD7">
        <f t="shared" si="4"/>
        <v>42.438271604938279</v>
      </c>
      <c r="BE7">
        <f t="shared" si="4"/>
        <v>42.920524691358025</v>
      </c>
      <c r="BF7">
        <f t="shared" si="4"/>
        <v>43.402777777777779</v>
      </c>
    </row>
    <row r="8" spans="2:58">
      <c r="B8" s="33">
        <f t="shared" si="6"/>
        <v>145</v>
      </c>
      <c r="C8">
        <f t="shared" si="5"/>
        <v>16.646848989298455</v>
      </c>
      <c r="D8">
        <f t="shared" si="1"/>
        <v>17.122473246135552</v>
      </c>
      <c r="E8">
        <f t="shared" si="1"/>
        <v>17.598097502972653</v>
      </c>
      <c r="F8">
        <f t="shared" si="1"/>
        <v>18.073721759809754</v>
      </c>
      <c r="G8">
        <f t="shared" si="1"/>
        <v>18.549346016646847</v>
      </c>
      <c r="H8">
        <f t="shared" si="1"/>
        <v>19.024970273483948</v>
      </c>
      <c r="I8">
        <f t="shared" si="1"/>
        <v>19.500594530321049</v>
      </c>
      <c r="J8">
        <f t="shared" si="1"/>
        <v>19.976218787158146</v>
      </c>
      <c r="K8">
        <f t="shared" si="1"/>
        <v>20.45184304399524</v>
      </c>
      <c r="L8">
        <f t="shared" si="1"/>
        <v>20.927467300832344</v>
      </c>
      <c r="M8">
        <f t="shared" si="1"/>
        <v>21.403091557669441</v>
      </c>
      <c r="N8">
        <f t="shared" si="1"/>
        <v>21.878715814506542</v>
      </c>
      <c r="O8">
        <f t="shared" si="1"/>
        <v>22.354340071343636</v>
      </c>
      <c r="P8">
        <f t="shared" si="1"/>
        <v>22.829964328180736</v>
      </c>
      <c r="Q8">
        <f t="shared" si="1"/>
        <v>23.305588585017833</v>
      </c>
      <c r="R8">
        <f t="shared" si="1"/>
        <v>23.781212841854938</v>
      </c>
      <c r="S8">
        <f t="shared" si="1"/>
        <v>24.256837098692031</v>
      </c>
      <c r="T8">
        <f t="shared" si="2"/>
        <v>24.732461355529132</v>
      </c>
      <c r="U8">
        <f t="shared" si="2"/>
        <v>25.208085612366229</v>
      </c>
      <c r="V8">
        <f t="shared" si="2"/>
        <v>25.68370986920333</v>
      </c>
      <c r="W8">
        <f t="shared" si="2"/>
        <v>26.159334126040424</v>
      </c>
      <c r="X8">
        <f t="shared" si="2"/>
        <v>26.634958382877528</v>
      </c>
      <c r="Y8">
        <f t="shared" si="2"/>
        <v>27.110582639714625</v>
      </c>
      <c r="Z8">
        <f t="shared" si="2"/>
        <v>27.586206896551726</v>
      </c>
      <c r="AA8">
        <f t="shared" si="2"/>
        <v>28.06183115338882</v>
      </c>
      <c r="AB8">
        <f t="shared" si="2"/>
        <v>28.53745541022592</v>
      </c>
      <c r="AC8">
        <f t="shared" si="2"/>
        <v>29.013079667063018</v>
      </c>
      <c r="AD8">
        <f t="shared" si="2"/>
        <v>29.488703923900122</v>
      </c>
      <c r="AE8">
        <f t="shared" si="2"/>
        <v>29.964328180737215</v>
      </c>
      <c r="AF8">
        <f t="shared" si="2"/>
        <v>30.439952437574316</v>
      </c>
      <c r="AG8">
        <f t="shared" si="2"/>
        <v>30.915576694411413</v>
      </c>
      <c r="AH8">
        <f t="shared" si="2"/>
        <v>31.391200951248514</v>
      </c>
      <c r="AI8">
        <f t="shared" si="2"/>
        <v>31.866825208085608</v>
      </c>
      <c r="AJ8">
        <f t="shared" si="3"/>
        <v>32.342449464922709</v>
      </c>
      <c r="AK8">
        <f t="shared" si="3"/>
        <v>32.818073721759809</v>
      </c>
      <c r="AL8">
        <f t="shared" si="3"/>
        <v>33.29369797859691</v>
      </c>
      <c r="AM8">
        <f t="shared" si="3"/>
        <v>33.769322235434004</v>
      </c>
      <c r="AN8">
        <f t="shared" si="3"/>
        <v>34.244946492271104</v>
      </c>
      <c r="AO8">
        <f t="shared" si="3"/>
        <v>34.720570749108205</v>
      </c>
      <c r="AP8">
        <f t="shared" si="3"/>
        <v>35.196195005945306</v>
      </c>
      <c r="AQ8">
        <f t="shared" si="3"/>
        <v>35.6718192627824</v>
      </c>
      <c r="AR8">
        <f t="shared" si="3"/>
        <v>36.147443519619507</v>
      </c>
      <c r="AS8">
        <f t="shared" si="3"/>
        <v>36.623067776456594</v>
      </c>
      <c r="AT8">
        <f t="shared" si="3"/>
        <v>37.098692033293695</v>
      </c>
      <c r="AU8">
        <f t="shared" si="3"/>
        <v>37.574316290130795</v>
      </c>
      <c r="AV8">
        <f t="shared" si="3"/>
        <v>38.049940546967896</v>
      </c>
      <c r="AW8">
        <f t="shared" si="3"/>
        <v>38.52556480380499</v>
      </c>
      <c r="AX8">
        <f t="shared" si="3"/>
        <v>39.001189060642098</v>
      </c>
      <c r="AY8">
        <f t="shared" si="3"/>
        <v>39.476813317479198</v>
      </c>
      <c r="AZ8">
        <f t="shared" si="4"/>
        <v>39.952437574316292</v>
      </c>
      <c r="BA8">
        <f t="shared" si="4"/>
        <v>40.428061831153386</v>
      </c>
      <c r="BB8">
        <f t="shared" si="4"/>
        <v>40.903686087990479</v>
      </c>
      <c r="BC8">
        <f t="shared" si="4"/>
        <v>41.379310344827587</v>
      </c>
      <c r="BD8">
        <f t="shared" si="4"/>
        <v>41.854934601664688</v>
      </c>
      <c r="BE8">
        <f t="shared" si="4"/>
        <v>42.330558858501782</v>
      </c>
      <c r="BF8">
        <f t="shared" si="4"/>
        <v>42.806183115338882</v>
      </c>
    </row>
    <row r="9" spans="2:58">
      <c r="B9" s="33">
        <f t="shared" si="6"/>
        <v>146</v>
      </c>
      <c r="C9">
        <f t="shared" si="5"/>
        <v>16.419590917620567</v>
      </c>
      <c r="D9">
        <f t="shared" si="1"/>
        <v>16.888722086695442</v>
      </c>
      <c r="E9">
        <f t="shared" si="1"/>
        <v>17.357853255770312</v>
      </c>
      <c r="F9">
        <f t="shared" si="1"/>
        <v>17.826984424845186</v>
      </c>
      <c r="G9">
        <f t="shared" si="1"/>
        <v>18.29611559392006</v>
      </c>
      <c r="H9">
        <f t="shared" si="1"/>
        <v>18.765246762994934</v>
      </c>
      <c r="I9">
        <f t="shared" si="1"/>
        <v>19.234377932069808</v>
      </c>
      <c r="J9">
        <f t="shared" si="1"/>
        <v>19.703509101144679</v>
      </c>
      <c r="K9">
        <f t="shared" si="1"/>
        <v>20.172640270219553</v>
      </c>
      <c r="L9">
        <f t="shared" si="1"/>
        <v>20.641771439294427</v>
      </c>
      <c r="M9">
        <f t="shared" si="1"/>
        <v>21.110902608369301</v>
      </c>
      <c r="N9">
        <f t="shared" si="1"/>
        <v>21.580033777444172</v>
      </c>
      <c r="O9">
        <f t="shared" si="1"/>
        <v>22.049164946519049</v>
      </c>
      <c r="P9">
        <f t="shared" si="1"/>
        <v>22.51829611559392</v>
      </c>
      <c r="Q9">
        <f t="shared" si="1"/>
        <v>22.987427284668797</v>
      </c>
      <c r="R9">
        <f t="shared" si="1"/>
        <v>23.456558453743668</v>
      </c>
      <c r="S9">
        <f t="shared" si="1"/>
        <v>23.925689622818538</v>
      </c>
      <c r="T9">
        <f t="shared" si="2"/>
        <v>24.394820791893409</v>
      </c>
      <c r="U9">
        <f t="shared" si="2"/>
        <v>24.863951960968286</v>
      </c>
      <c r="V9">
        <f t="shared" si="2"/>
        <v>25.333083130043157</v>
      </c>
      <c r="W9">
        <f t="shared" si="2"/>
        <v>25.802214299118035</v>
      </c>
      <c r="X9">
        <f t="shared" si="2"/>
        <v>26.271345468192905</v>
      </c>
      <c r="Y9">
        <f t="shared" si="2"/>
        <v>26.740476637267783</v>
      </c>
      <c r="Z9">
        <f t="shared" si="2"/>
        <v>27.209607806342653</v>
      </c>
      <c r="AA9">
        <f t="shared" si="2"/>
        <v>27.678738975417527</v>
      </c>
      <c r="AB9">
        <f t="shared" si="2"/>
        <v>28.147870144492401</v>
      </c>
      <c r="AC9">
        <f t="shared" si="2"/>
        <v>28.617001313567275</v>
      </c>
      <c r="AD9">
        <f t="shared" si="2"/>
        <v>29.086132482642142</v>
      </c>
      <c r="AE9">
        <f t="shared" si="2"/>
        <v>29.55526365171702</v>
      </c>
      <c r="AF9">
        <f t="shared" si="2"/>
        <v>30.02439482079189</v>
      </c>
      <c r="AG9">
        <f t="shared" si="2"/>
        <v>30.493525989866765</v>
      </c>
      <c r="AH9">
        <f t="shared" si="2"/>
        <v>30.962657158941639</v>
      </c>
      <c r="AI9">
        <f t="shared" si="2"/>
        <v>31.431788328016513</v>
      </c>
      <c r="AJ9">
        <f t="shared" si="3"/>
        <v>31.900919497091387</v>
      </c>
      <c r="AK9">
        <f t="shared" si="3"/>
        <v>32.370050666166264</v>
      </c>
      <c r="AL9">
        <f t="shared" si="3"/>
        <v>32.839181835241135</v>
      </c>
      <c r="AM9">
        <f t="shared" si="3"/>
        <v>33.308313004316005</v>
      </c>
      <c r="AN9">
        <f t="shared" si="3"/>
        <v>33.777444173390883</v>
      </c>
      <c r="AO9">
        <f t="shared" si="3"/>
        <v>34.246575342465754</v>
      </c>
      <c r="AP9">
        <f t="shared" si="3"/>
        <v>34.715706511540624</v>
      </c>
      <c r="AQ9">
        <f t="shared" si="3"/>
        <v>35.184837680615502</v>
      </c>
      <c r="AR9">
        <f t="shared" si="3"/>
        <v>35.653968849690372</v>
      </c>
      <c r="AS9">
        <f t="shared" si="3"/>
        <v>36.12310001876525</v>
      </c>
      <c r="AT9">
        <f t="shared" si="3"/>
        <v>36.59223118784012</v>
      </c>
      <c r="AU9">
        <f t="shared" si="3"/>
        <v>37.061362356914998</v>
      </c>
      <c r="AV9">
        <f t="shared" si="3"/>
        <v>37.530493525989868</v>
      </c>
      <c r="AW9">
        <f t="shared" si="3"/>
        <v>37.999624695064739</v>
      </c>
      <c r="AX9">
        <f t="shared" si="3"/>
        <v>38.468755864139617</v>
      </c>
      <c r="AY9">
        <f t="shared" si="3"/>
        <v>38.937887033214487</v>
      </c>
      <c r="AZ9">
        <f t="shared" si="4"/>
        <v>39.407018202289358</v>
      </c>
      <c r="BA9">
        <f t="shared" si="4"/>
        <v>39.876149371364235</v>
      </c>
      <c r="BB9">
        <f t="shared" si="4"/>
        <v>40.345280540439106</v>
      </c>
      <c r="BC9">
        <f t="shared" si="4"/>
        <v>40.81441170951399</v>
      </c>
      <c r="BD9">
        <f t="shared" si="4"/>
        <v>41.283542878588854</v>
      </c>
      <c r="BE9">
        <f t="shared" si="4"/>
        <v>41.752674047663731</v>
      </c>
      <c r="BF9">
        <f t="shared" si="4"/>
        <v>42.221805216738602</v>
      </c>
    </row>
    <row r="10" spans="2:58">
      <c r="B10" s="33">
        <f t="shared" si="6"/>
        <v>147</v>
      </c>
      <c r="C10">
        <f t="shared" si="5"/>
        <v>16.196954972465175</v>
      </c>
      <c r="D10">
        <f t="shared" si="1"/>
        <v>16.659725114535611</v>
      </c>
      <c r="E10">
        <f t="shared" si="1"/>
        <v>17.122495256606044</v>
      </c>
      <c r="F10">
        <f t="shared" si="1"/>
        <v>17.58526539867648</v>
      </c>
      <c r="G10">
        <f t="shared" si="1"/>
        <v>18.048035540746913</v>
      </c>
      <c r="H10">
        <f t="shared" si="1"/>
        <v>18.510805682817345</v>
      </c>
      <c r="I10">
        <f t="shared" si="1"/>
        <v>18.973575824887774</v>
      </c>
      <c r="J10">
        <f t="shared" si="1"/>
        <v>19.436345966958211</v>
      </c>
      <c r="K10">
        <f t="shared" si="1"/>
        <v>19.899116109028643</v>
      </c>
      <c r="L10">
        <f t="shared" si="1"/>
        <v>20.361886251099079</v>
      </c>
      <c r="M10">
        <f t="shared" si="1"/>
        <v>20.824656393169512</v>
      </c>
      <c r="N10">
        <f t="shared" si="1"/>
        <v>21.287426535239948</v>
      </c>
      <c r="O10">
        <f t="shared" si="1"/>
        <v>21.750196677310381</v>
      </c>
      <c r="P10">
        <f t="shared" si="1"/>
        <v>22.212966819380814</v>
      </c>
      <c r="Q10">
        <f t="shared" si="1"/>
        <v>22.675736961451246</v>
      </c>
      <c r="R10">
        <f t="shared" si="1"/>
        <v>23.138507103521679</v>
      </c>
      <c r="S10">
        <f t="shared" si="1"/>
        <v>23.601277245592112</v>
      </c>
      <c r="T10">
        <f t="shared" si="2"/>
        <v>24.064047387662548</v>
      </c>
      <c r="U10">
        <f t="shared" si="2"/>
        <v>24.526817529732984</v>
      </c>
      <c r="V10">
        <f t="shared" si="2"/>
        <v>24.989587671803417</v>
      </c>
      <c r="W10">
        <f t="shared" si="2"/>
        <v>25.452357813873853</v>
      </c>
      <c r="X10">
        <f t="shared" si="2"/>
        <v>25.915127955944282</v>
      </c>
      <c r="Y10">
        <f t="shared" si="2"/>
        <v>26.377898098014718</v>
      </c>
      <c r="Z10">
        <f t="shared" si="2"/>
        <v>26.840668240085147</v>
      </c>
      <c r="AA10">
        <f t="shared" si="2"/>
        <v>27.303438382155583</v>
      </c>
      <c r="AB10">
        <f t="shared" si="2"/>
        <v>27.766208524226016</v>
      </c>
      <c r="AC10">
        <f t="shared" si="2"/>
        <v>28.228978666296452</v>
      </c>
      <c r="AD10">
        <f t="shared" si="2"/>
        <v>28.691748808366889</v>
      </c>
      <c r="AE10">
        <f t="shared" si="2"/>
        <v>29.154518950437318</v>
      </c>
      <c r="AF10">
        <f t="shared" si="2"/>
        <v>29.61728909250775</v>
      </c>
      <c r="AG10">
        <f t="shared" si="2"/>
        <v>30.080059234578183</v>
      </c>
      <c r="AH10">
        <f t="shared" si="2"/>
        <v>30.542829376648616</v>
      </c>
      <c r="AI10">
        <f t="shared" si="2"/>
        <v>31.005599518719052</v>
      </c>
      <c r="AJ10">
        <f t="shared" si="3"/>
        <v>31.468369660789488</v>
      </c>
      <c r="AK10">
        <f t="shared" si="3"/>
        <v>31.931139802859921</v>
      </c>
      <c r="AL10">
        <f t="shared" si="3"/>
        <v>32.39390994493035</v>
      </c>
      <c r="AM10">
        <f t="shared" si="3"/>
        <v>32.85668008700079</v>
      </c>
      <c r="AN10">
        <f t="shared" si="3"/>
        <v>33.319450229071222</v>
      </c>
      <c r="AO10">
        <f t="shared" si="3"/>
        <v>33.782220371141655</v>
      </c>
      <c r="AP10">
        <f t="shared" si="3"/>
        <v>34.244990513212088</v>
      </c>
      <c r="AQ10">
        <f t="shared" si="3"/>
        <v>34.70776065528252</v>
      </c>
      <c r="AR10">
        <f t="shared" si="3"/>
        <v>35.17053079735296</v>
      </c>
      <c r="AS10">
        <f t="shared" si="3"/>
        <v>35.633300939423393</v>
      </c>
      <c r="AT10">
        <f t="shared" si="3"/>
        <v>36.096071081493825</v>
      </c>
      <c r="AU10">
        <f t="shared" si="3"/>
        <v>36.558841223564258</v>
      </c>
      <c r="AV10">
        <f t="shared" si="3"/>
        <v>37.021611365634691</v>
      </c>
      <c r="AW10">
        <f t="shared" si="3"/>
        <v>37.484381507705116</v>
      </c>
      <c r="AX10">
        <f t="shared" si="3"/>
        <v>37.947151649775549</v>
      </c>
      <c r="AY10">
        <f t="shared" si="3"/>
        <v>38.409921791845989</v>
      </c>
      <c r="AZ10">
        <f t="shared" si="4"/>
        <v>38.872691933916421</v>
      </c>
      <c r="BA10">
        <f t="shared" si="4"/>
        <v>39.335462075986854</v>
      </c>
      <c r="BB10">
        <f t="shared" si="4"/>
        <v>39.798232218057287</v>
      </c>
      <c r="BC10">
        <f t="shared" si="4"/>
        <v>40.261002360127719</v>
      </c>
      <c r="BD10">
        <f t="shared" si="4"/>
        <v>40.723772502198159</v>
      </c>
      <c r="BE10">
        <f t="shared" si="4"/>
        <v>41.186542644268592</v>
      </c>
      <c r="BF10">
        <f t="shared" si="4"/>
        <v>41.649312786339024</v>
      </c>
    </row>
    <row r="11" spans="2:58">
      <c r="B11" s="33">
        <f t="shared" si="6"/>
        <v>148</v>
      </c>
      <c r="C11">
        <f t="shared" si="5"/>
        <v>15.978816654492331</v>
      </c>
      <c r="D11">
        <f t="shared" si="1"/>
        <v>16.435354273192111</v>
      </c>
      <c r="E11">
        <f t="shared" si="1"/>
        <v>16.891891891891891</v>
      </c>
      <c r="F11">
        <f t="shared" si="1"/>
        <v>17.348429510591671</v>
      </c>
      <c r="G11">
        <f t="shared" si="1"/>
        <v>17.804967129291452</v>
      </c>
      <c r="H11">
        <f t="shared" si="1"/>
        <v>18.261504747991236</v>
      </c>
      <c r="I11">
        <f t="shared" si="1"/>
        <v>18.718042366691016</v>
      </c>
      <c r="J11">
        <f t="shared" si="1"/>
        <v>19.174579985390796</v>
      </c>
      <c r="K11">
        <f t="shared" si="1"/>
        <v>19.631117604090573</v>
      </c>
      <c r="L11">
        <f t="shared" si="1"/>
        <v>20.08765522279036</v>
      </c>
      <c r="M11">
        <f t="shared" si="1"/>
        <v>20.544192841490137</v>
      </c>
      <c r="N11">
        <f t="shared" si="1"/>
        <v>21.000730460189921</v>
      </c>
      <c r="O11">
        <f t="shared" si="1"/>
        <v>21.457268078889697</v>
      </c>
      <c r="P11">
        <f t="shared" si="1"/>
        <v>21.913805697589481</v>
      </c>
      <c r="Q11">
        <f t="shared" si="1"/>
        <v>22.370343316289262</v>
      </c>
      <c r="R11">
        <f t="shared" si="1"/>
        <v>22.826880934989042</v>
      </c>
      <c r="S11">
        <f t="shared" si="1"/>
        <v>23.283418553688822</v>
      </c>
      <c r="T11">
        <f t="shared" si="2"/>
        <v>23.739956172388606</v>
      </c>
      <c r="U11">
        <f t="shared" si="2"/>
        <v>24.196493791088386</v>
      </c>
      <c r="V11">
        <f t="shared" si="2"/>
        <v>24.653031409788166</v>
      </c>
      <c r="W11">
        <f t="shared" si="2"/>
        <v>25.109569028487947</v>
      </c>
      <c r="X11">
        <f t="shared" si="2"/>
        <v>25.566106647187731</v>
      </c>
      <c r="Y11">
        <f t="shared" si="2"/>
        <v>26.022644265887507</v>
      </c>
      <c r="Z11">
        <f t="shared" si="2"/>
        <v>26.479181884587291</v>
      </c>
      <c r="AA11">
        <f t="shared" si="2"/>
        <v>26.935719503287068</v>
      </c>
      <c r="AB11">
        <f t="shared" si="2"/>
        <v>27.392257121986855</v>
      </c>
      <c r="AC11">
        <f t="shared" si="2"/>
        <v>27.848794740686632</v>
      </c>
      <c r="AD11">
        <f t="shared" si="2"/>
        <v>28.305332359386412</v>
      </c>
      <c r="AE11">
        <f t="shared" si="2"/>
        <v>28.761869978086192</v>
      </c>
      <c r="AF11">
        <f t="shared" si="2"/>
        <v>29.218407596785976</v>
      </c>
      <c r="AG11">
        <f t="shared" si="2"/>
        <v>29.674945215485756</v>
      </c>
      <c r="AH11">
        <f t="shared" si="2"/>
        <v>30.131482834185537</v>
      </c>
      <c r="AI11">
        <f t="shared" si="2"/>
        <v>30.588020452885317</v>
      </c>
      <c r="AJ11">
        <f t="shared" si="3"/>
        <v>31.044558071585101</v>
      </c>
      <c r="AK11">
        <f t="shared" si="3"/>
        <v>31.501095690284878</v>
      </c>
      <c r="AL11">
        <f t="shared" si="3"/>
        <v>31.957633308984661</v>
      </c>
      <c r="AM11">
        <f t="shared" si="3"/>
        <v>32.414170927684438</v>
      </c>
      <c r="AN11">
        <f t="shared" si="3"/>
        <v>32.870708546384222</v>
      </c>
      <c r="AO11">
        <f t="shared" si="3"/>
        <v>33.327246165084006</v>
      </c>
      <c r="AP11">
        <f t="shared" si="3"/>
        <v>33.783783783783782</v>
      </c>
      <c r="AQ11">
        <f t="shared" si="3"/>
        <v>34.240321402483566</v>
      </c>
      <c r="AR11">
        <f t="shared" si="3"/>
        <v>34.696859021183343</v>
      </c>
      <c r="AS11">
        <f t="shared" si="3"/>
        <v>35.153396639883127</v>
      </c>
      <c r="AT11">
        <f t="shared" si="3"/>
        <v>35.609934258582904</v>
      </c>
      <c r="AU11">
        <f t="shared" si="3"/>
        <v>36.066471877282687</v>
      </c>
      <c r="AV11">
        <f t="shared" si="3"/>
        <v>36.523009495982471</v>
      </c>
      <c r="AW11">
        <f t="shared" si="3"/>
        <v>36.979547114682248</v>
      </c>
      <c r="AX11">
        <f t="shared" si="3"/>
        <v>37.436084733382032</v>
      </c>
      <c r="AY11">
        <f t="shared" si="3"/>
        <v>37.892622352081816</v>
      </c>
      <c r="AZ11">
        <f t="shared" si="4"/>
        <v>38.349159970781592</v>
      </c>
      <c r="BA11">
        <f t="shared" si="4"/>
        <v>38.805697589481376</v>
      </c>
      <c r="BB11">
        <f t="shared" si="4"/>
        <v>39.262235208181146</v>
      </c>
      <c r="BC11">
        <f t="shared" si="4"/>
        <v>39.718772826880937</v>
      </c>
      <c r="BD11">
        <f t="shared" si="4"/>
        <v>40.17531044558072</v>
      </c>
      <c r="BE11">
        <f t="shared" si="4"/>
        <v>40.631848064280497</v>
      </c>
      <c r="BF11">
        <f t="shared" si="4"/>
        <v>41.088385682980274</v>
      </c>
    </row>
    <row r="12" spans="2:58">
      <c r="B12" s="33">
        <f t="shared" si="6"/>
        <v>149</v>
      </c>
      <c r="C12">
        <f t="shared" si="5"/>
        <v>15.765055628124857</v>
      </c>
      <c r="D12">
        <f t="shared" si="1"/>
        <v>16.215485788928426</v>
      </c>
      <c r="E12">
        <f t="shared" si="1"/>
        <v>16.665915949731993</v>
      </c>
      <c r="F12">
        <f t="shared" si="1"/>
        <v>17.116346110535563</v>
      </c>
      <c r="G12">
        <f t="shared" si="1"/>
        <v>17.56677627133913</v>
      </c>
      <c r="H12">
        <f t="shared" si="1"/>
        <v>18.017206432142697</v>
      </c>
      <c r="I12">
        <f t="shared" si="1"/>
        <v>18.467636592946263</v>
      </c>
      <c r="J12">
        <f t="shared" si="1"/>
        <v>18.91806675374983</v>
      </c>
      <c r="K12">
        <f t="shared" si="1"/>
        <v>19.368496914553401</v>
      </c>
      <c r="L12">
        <f t="shared" si="1"/>
        <v>19.818927075356967</v>
      </c>
      <c r="M12">
        <f t="shared" si="1"/>
        <v>20.269357236160534</v>
      </c>
      <c r="N12">
        <f t="shared" si="1"/>
        <v>20.719787396964101</v>
      </c>
      <c r="O12">
        <f t="shared" si="1"/>
        <v>21.170217557767668</v>
      </c>
      <c r="P12">
        <f t="shared" si="1"/>
        <v>21.620647718571234</v>
      </c>
      <c r="Q12">
        <f t="shared" si="1"/>
        <v>22.071077879374801</v>
      </c>
      <c r="R12">
        <f t="shared" si="1"/>
        <v>22.521508040178372</v>
      </c>
      <c r="S12">
        <f t="shared" si="1"/>
        <v>22.971938200981938</v>
      </c>
      <c r="T12">
        <f t="shared" si="2"/>
        <v>23.422368361785505</v>
      </c>
      <c r="U12">
        <f t="shared" si="2"/>
        <v>23.872798522589072</v>
      </c>
      <c r="V12">
        <f t="shared" si="2"/>
        <v>24.323228683392639</v>
      </c>
      <c r="W12">
        <f t="shared" si="2"/>
        <v>24.773658844196209</v>
      </c>
      <c r="X12">
        <f t="shared" si="2"/>
        <v>25.224089004999772</v>
      </c>
      <c r="Y12">
        <f t="shared" si="2"/>
        <v>25.674519165803343</v>
      </c>
      <c r="Z12">
        <f t="shared" si="2"/>
        <v>26.124949326606909</v>
      </c>
      <c r="AA12">
        <f t="shared" si="2"/>
        <v>26.575379487410476</v>
      </c>
      <c r="AB12">
        <f t="shared" si="2"/>
        <v>27.025809648214043</v>
      </c>
      <c r="AC12">
        <f t="shared" si="2"/>
        <v>27.47623980901761</v>
      </c>
      <c r="AD12">
        <f t="shared" si="2"/>
        <v>27.92666996982118</v>
      </c>
      <c r="AE12">
        <f t="shared" si="2"/>
        <v>28.377100130624743</v>
      </c>
      <c r="AF12">
        <f t="shared" si="2"/>
        <v>28.827530291428314</v>
      </c>
      <c r="AG12">
        <f t="shared" si="2"/>
        <v>29.277960452231881</v>
      </c>
      <c r="AH12">
        <f t="shared" si="2"/>
        <v>29.728390613035451</v>
      </c>
      <c r="AI12">
        <f t="shared" si="2"/>
        <v>30.178820773839018</v>
      </c>
      <c r="AJ12">
        <f t="shared" si="3"/>
        <v>30.629250934642581</v>
      </c>
      <c r="AK12">
        <f t="shared" si="3"/>
        <v>31.079681095446151</v>
      </c>
      <c r="AL12">
        <f t="shared" si="3"/>
        <v>31.530111256249715</v>
      </c>
      <c r="AM12">
        <f t="shared" si="3"/>
        <v>31.980541417053285</v>
      </c>
      <c r="AN12">
        <f t="shared" si="3"/>
        <v>32.430971577856852</v>
      </c>
      <c r="AO12">
        <f t="shared" si="3"/>
        <v>32.881401738660422</v>
      </c>
      <c r="AP12">
        <f t="shared" si="3"/>
        <v>33.331831899463985</v>
      </c>
      <c r="AQ12">
        <f t="shared" si="3"/>
        <v>33.782262060267556</v>
      </c>
      <c r="AR12">
        <f t="shared" si="3"/>
        <v>34.232692221071126</v>
      </c>
      <c r="AS12">
        <f t="shared" si="3"/>
        <v>34.683122381874689</v>
      </c>
      <c r="AT12">
        <f t="shared" si="3"/>
        <v>35.13355254267826</v>
      </c>
      <c r="AU12">
        <f t="shared" si="3"/>
        <v>35.583982703481823</v>
      </c>
      <c r="AV12">
        <f t="shared" si="3"/>
        <v>36.034412864285393</v>
      </c>
      <c r="AW12">
        <f t="shared" si="3"/>
        <v>36.484843025088956</v>
      </c>
      <c r="AX12">
        <f t="shared" si="3"/>
        <v>36.935273185892527</v>
      </c>
      <c r="AY12">
        <f t="shared" si="3"/>
        <v>37.385703346696097</v>
      </c>
      <c r="AZ12">
        <f t="shared" si="4"/>
        <v>37.83613350749966</v>
      </c>
      <c r="BA12">
        <f t="shared" si="4"/>
        <v>38.286563668303231</v>
      </c>
      <c r="BB12">
        <f t="shared" si="4"/>
        <v>38.736993829106801</v>
      </c>
      <c r="BC12">
        <f t="shared" si="4"/>
        <v>39.187423989910364</v>
      </c>
      <c r="BD12">
        <f t="shared" si="4"/>
        <v>39.637854150713935</v>
      </c>
      <c r="BE12">
        <f t="shared" si="4"/>
        <v>40.088284311517505</v>
      </c>
      <c r="BF12">
        <f t="shared" si="4"/>
        <v>40.538714472321068</v>
      </c>
    </row>
    <row r="13" spans="2:58">
      <c r="B13" s="33">
        <f t="shared" si="6"/>
        <v>150</v>
      </c>
      <c r="C13">
        <f t="shared" si="5"/>
        <v>15.555555555555557</v>
      </c>
      <c r="D13">
        <f t="shared" si="1"/>
        <v>15.999999999999998</v>
      </c>
      <c r="E13">
        <f t="shared" si="1"/>
        <v>16.444444444444446</v>
      </c>
      <c r="F13">
        <f t="shared" si="1"/>
        <v>16.888888888888889</v>
      </c>
      <c r="G13">
        <f t="shared" si="1"/>
        <v>17.333333333333336</v>
      </c>
      <c r="H13">
        <f t="shared" si="1"/>
        <v>17.777777777777775</v>
      </c>
      <c r="I13">
        <f t="shared" si="1"/>
        <v>18.222222222222221</v>
      </c>
      <c r="J13">
        <f t="shared" si="1"/>
        <v>18.666666666666668</v>
      </c>
      <c r="K13">
        <f t="shared" si="1"/>
        <v>19.111111111111114</v>
      </c>
      <c r="L13">
        <f t="shared" si="1"/>
        <v>19.555555555555554</v>
      </c>
      <c r="M13">
        <f t="shared" si="1"/>
        <v>20</v>
      </c>
      <c r="N13">
        <f t="shared" si="1"/>
        <v>20.444444444444443</v>
      </c>
      <c r="O13">
        <f t="shared" si="1"/>
        <v>20.888888888888889</v>
      </c>
      <c r="P13">
        <f t="shared" si="1"/>
        <v>21.333333333333336</v>
      </c>
      <c r="Q13">
        <f t="shared" si="1"/>
        <v>21.777777777777775</v>
      </c>
      <c r="R13">
        <f t="shared" si="1"/>
        <v>22.222222222222221</v>
      </c>
      <c r="S13">
        <f t="shared" si="1"/>
        <v>22.666666666666668</v>
      </c>
      <c r="T13">
        <f t="shared" si="2"/>
        <v>23.111111111111111</v>
      </c>
      <c r="U13">
        <f t="shared" si="2"/>
        <v>23.555555555555557</v>
      </c>
      <c r="V13">
        <f t="shared" si="2"/>
        <v>23.999999999999996</v>
      </c>
      <c r="W13">
        <f t="shared" si="2"/>
        <v>24.444444444444443</v>
      </c>
      <c r="X13">
        <f t="shared" si="2"/>
        <v>24.888888888888889</v>
      </c>
      <c r="Y13">
        <f t="shared" si="2"/>
        <v>25.333333333333332</v>
      </c>
      <c r="Z13">
        <f t="shared" si="2"/>
        <v>25.777777777777779</v>
      </c>
      <c r="AA13">
        <f t="shared" si="2"/>
        <v>26.222222222222221</v>
      </c>
      <c r="AB13">
        <f t="shared" si="2"/>
        <v>26.666666666666671</v>
      </c>
      <c r="AC13">
        <f t="shared" si="2"/>
        <v>27.111111111111111</v>
      </c>
      <c r="AD13">
        <f t="shared" si="2"/>
        <v>27.555555555555554</v>
      </c>
      <c r="AE13">
        <f t="shared" si="2"/>
        <v>28</v>
      </c>
      <c r="AF13">
        <f t="shared" si="2"/>
        <v>28.444444444444446</v>
      </c>
      <c r="AG13">
        <f t="shared" si="2"/>
        <v>28.888888888888893</v>
      </c>
      <c r="AH13">
        <f t="shared" si="2"/>
        <v>29.333333333333332</v>
      </c>
      <c r="AI13">
        <f t="shared" si="2"/>
        <v>29.777777777777775</v>
      </c>
      <c r="AJ13">
        <f t="shared" si="3"/>
        <v>30.222222222222221</v>
      </c>
      <c r="AK13">
        <f t="shared" si="3"/>
        <v>30.666666666666668</v>
      </c>
      <c r="AL13">
        <f t="shared" si="3"/>
        <v>31.111111111111114</v>
      </c>
      <c r="AM13">
        <f t="shared" si="3"/>
        <v>31.555555555555557</v>
      </c>
      <c r="AN13">
        <f t="shared" si="3"/>
        <v>31.999999999999996</v>
      </c>
      <c r="AO13">
        <f t="shared" si="3"/>
        <v>32.44444444444445</v>
      </c>
      <c r="AP13">
        <f t="shared" si="3"/>
        <v>32.888888888888893</v>
      </c>
      <c r="AQ13">
        <f t="shared" si="3"/>
        <v>33.333333333333336</v>
      </c>
      <c r="AR13">
        <f t="shared" si="3"/>
        <v>33.777777777777779</v>
      </c>
      <c r="AS13">
        <f t="shared" si="3"/>
        <v>34.222222222222221</v>
      </c>
      <c r="AT13">
        <f t="shared" si="3"/>
        <v>34.666666666666671</v>
      </c>
      <c r="AU13">
        <f t="shared" si="3"/>
        <v>35.111111111111107</v>
      </c>
      <c r="AV13">
        <f t="shared" si="3"/>
        <v>35.55555555555555</v>
      </c>
      <c r="AW13">
        <f t="shared" si="3"/>
        <v>36</v>
      </c>
      <c r="AX13">
        <f t="shared" si="3"/>
        <v>36.444444444444443</v>
      </c>
      <c r="AY13">
        <f t="shared" si="3"/>
        <v>36.888888888888893</v>
      </c>
      <c r="AZ13">
        <f t="shared" si="4"/>
        <v>37.333333333333336</v>
      </c>
      <c r="BA13">
        <f t="shared" si="4"/>
        <v>37.777777777777771</v>
      </c>
      <c r="BB13">
        <f t="shared" si="4"/>
        <v>38.222222222222229</v>
      </c>
      <c r="BC13">
        <f t="shared" si="4"/>
        <v>38.666666666666664</v>
      </c>
      <c r="BD13">
        <f t="shared" si="4"/>
        <v>39.111111111111107</v>
      </c>
      <c r="BE13">
        <f t="shared" si="4"/>
        <v>39.555555555555557</v>
      </c>
      <c r="BF13">
        <f t="shared" si="4"/>
        <v>40</v>
      </c>
    </row>
    <row r="14" spans="2:58">
      <c r="B14" s="33">
        <f t="shared" si="6"/>
        <v>151</v>
      </c>
      <c r="C14">
        <f t="shared" si="5"/>
        <v>15.350203938423752</v>
      </c>
      <c r="D14">
        <f t="shared" si="1"/>
        <v>15.78878119380729</v>
      </c>
      <c r="E14">
        <f t="shared" si="1"/>
        <v>16.227358449190824</v>
      </c>
      <c r="F14">
        <f t="shared" si="1"/>
        <v>16.665935704574363</v>
      </c>
      <c r="G14">
        <f t="shared" si="1"/>
        <v>17.104512959957894</v>
      </c>
      <c r="H14">
        <f t="shared" si="1"/>
        <v>17.543090215341433</v>
      </c>
      <c r="I14">
        <f t="shared" si="1"/>
        <v>17.981667470724968</v>
      </c>
      <c r="J14">
        <f t="shared" si="1"/>
        <v>18.420244726108503</v>
      </c>
      <c r="K14">
        <f t="shared" si="1"/>
        <v>18.858821981492042</v>
      </c>
      <c r="L14">
        <f t="shared" si="1"/>
        <v>19.297399236875574</v>
      </c>
      <c r="M14">
        <f t="shared" si="1"/>
        <v>19.735976492259113</v>
      </c>
      <c r="N14">
        <f t="shared" si="1"/>
        <v>20.174553747642648</v>
      </c>
      <c r="O14">
        <f t="shared" si="1"/>
        <v>20.613131003026183</v>
      </c>
      <c r="P14">
        <f t="shared" si="1"/>
        <v>21.051708258409718</v>
      </c>
      <c r="Q14">
        <f t="shared" si="1"/>
        <v>21.490285513793253</v>
      </c>
      <c r="R14">
        <f t="shared" si="1"/>
        <v>21.928862769176792</v>
      </c>
      <c r="S14">
        <f t="shared" si="1"/>
        <v>22.367440024560324</v>
      </c>
      <c r="T14">
        <f t="shared" si="2"/>
        <v>22.806017279943863</v>
      </c>
      <c r="U14">
        <f t="shared" si="2"/>
        <v>23.244594535327401</v>
      </c>
      <c r="V14">
        <f t="shared" si="2"/>
        <v>23.683171790710933</v>
      </c>
      <c r="W14">
        <f t="shared" si="2"/>
        <v>24.121749046094468</v>
      </c>
      <c r="X14">
        <f t="shared" si="2"/>
        <v>24.560326301478007</v>
      </c>
      <c r="Y14">
        <f t="shared" si="2"/>
        <v>24.998903556861539</v>
      </c>
      <c r="Z14">
        <f t="shared" si="2"/>
        <v>25.437480812245077</v>
      </c>
      <c r="AA14">
        <f t="shared" si="2"/>
        <v>25.876058067628612</v>
      </c>
      <c r="AB14">
        <f t="shared" si="2"/>
        <v>26.314635323012144</v>
      </c>
      <c r="AC14">
        <f t="shared" si="2"/>
        <v>26.753212578395683</v>
      </c>
      <c r="AD14">
        <f t="shared" si="2"/>
        <v>27.191789833779222</v>
      </c>
      <c r="AE14">
        <f t="shared" si="2"/>
        <v>27.63036708916276</v>
      </c>
      <c r="AF14">
        <f t="shared" si="2"/>
        <v>28.068944344546292</v>
      </c>
      <c r="AG14">
        <f t="shared" si="2"/>
        <v>28.507521599929827</v>
      </c>
      <c r="AH14">
        <f t="shared" si="2"/>
        <v>28.946098855313366</v>
      </c>
      <c r="AI14">
        <f t="shared" si="2"/>
        <v>29.384676110696898</v>
      </c>
      <c r="AJ14">
        <f t="shared" si="3"/>
        <v>29.823253366080436</v>
      </c>
      <c r="AK14">
        <f t="shared" si="3"/>
        <v>30.261830621463968</v>
      </c>
      <c r="AL14">
        <f t="shared" si="3"/>
        <v>30.700407876847503</v>
      </c>
      <c r="AM14">
        <f t="shared" si="3"/>
        <v>31.138985132231042</v>
      </c>
      <c r="AN14">
        <f t="shared" si="3"/>
        <v>31.577562387614581</v>
      </c>
      <c r="AO14">
        <f t="shared" si="3"/>
        <v>32.01613964299812</v>
      </c>
      <c r="AP14">
        <f t="shared" si="3"/>
        <v>32.454716898381648</v>
      </c>
      <c r="AQ14">
        <f t="shared" si="3"/>
        <v>32.893294153765183</v>
      </c>
      <c r="AR14">
        <f t="shared" si="3"/>
        <v>33.331871409148725</v>
      </c>
      <c r="AS14">
        <f t="shared" si="3"/>
        <v>33.77044866453226</v>
      </c>
      <c r="AT14">
        <f t="shared" si="3"/>
        <v>34.209025919915788</v>
      </c>
      <c r="AU14">
        <f t="shared" si="3"/>
        <v>34.647603175299331</v>
      </c>
      <c r="AV14">
        <f t="shared" si="3"/>
        <v>35.086180430682866</v>
      </c>
      <c r="AW14">
        <f t="shared" si="3"/>
        <v>35.524757686066401</v>
      </c>
      <c r="AX14">
        <f t="shared" si="3"/>
        <v>35.963334941449936</v>
      </c>
      <c r="AY14">
        <f t="shared" si="3"/>
        <v>36.401912196833479</v>
      </c>
      <c r="AZ14">
        <f t="shared" si="4"/>
        <v>36.840489452217007</v>
      </c>
      <c r="BA14">
        <f t="shared" si="4"/>
        <v>37.279066707600542</v>
      </c>
      <c r="BB14">
        <f t="shared" si="4"/>
        <v>37.717643962984084</v>
      </c>
      <c r="BC14">
        <f t="shared" si="4"/>
        <v>38.156221218367612</v>
      </c>
      <c r="BD14">
        <f t="shared" si="4"/>
        <v>38.594798473751148</v>
      </c>
      <c r="BE14">
        <f t="shared" si="4"/>
        <v>39.033375729134683</v>
      </c>
      <c r="BF14">
        <f t="shared" si="4"/>
        <v>39.471952984518225</v>
      </c>
    </row>
    <row r="15" spans="2:58">
      <c r="B15" s="33">
        <f t="shared" si="6"/>
        <v>152</v>
      </c>
      <c r="C15">
        <f t="shared" si="5"/>
        <v>15.148891966759004</v>
      </c>
      <c r="D15">
        <f t="shared" si="1"/>
        <v>15.581717451523545</v>
      </c>
      <c r="E15">
        <f t="shared" si="1"/>
        <v>16.014542936288091</v>
      </c>
      <c r="F15">
        <f t="shared" si="1"/>
        <v>16.44736842105263</v>
      </c>
      <c r="G15">
        <f t="shared" si="1"/>
        <v>16.880193905817176</v>
      </c>
      <c r="H15">
        <f t="shared" si="1"/>
        <v>17.313019390581719</v>
      </c>
      <c r="I15">
        <f t="shared" si="1"/>
        <v>17.745844875346261</v>
      </c>
      <c r="J15">
        <f t="shared" si="1"/>
        <v>18.178670360110804</v>
      </c>
      <c r="K15">
        <f t="shared" si="1"/>
        <v>18.611495844875346</v>
      </c>
      <c r="L15">
        <f t="shared" si="1"/>
        <v>19.044321329639889</v>
      </c>
      <c r="M15">
        <f t="shared" si="1"/>
        <v>19.477146814404431</v>
      </c>
      <c r="N15">
        <f t="shared" si="1"/>
        <v>19.909972299168977</v>
      </c>
      <c r="O15">
        <f t="shared" si="1"/>
        <v>20.34279778393352</v>
      </c>
      <c r="P15">
        <f t="shared" si="1"/>
        <v>20.775623268698059</v>
      </c>
      <c r="Q15">
        <f t="shared" si="1"/>
        <v>21.208448753462605</v>
      </c>
      <c r="R15">
        <f t="shared" si="1"/>
        <v>21.641274238227147</v>
      </c>
      <c r="S15">
        <f t="shared" si="1"/>
        <v>22.074099722991686</v>
      </c>
      <c r="T15">
        <f t="shared" si="2"/>
        <v>22.506925207756236</v>
      </c>
      <c r="U15">
        <f t="shared" si="2"/>
        <v>22.939750692520775</v>
      </c>
      <c r="V15">
        <f t="shared" si="2"/>
        <v>23.372576177285318</v>
      </c>
      <c r="W15">
        <f t="shared" si="2"/>
        <v>23.805401662049864</v>
      </c>
      <c r="X15">
        <f t="shared" si="2"/>
        <v>24.238227146814403</v>
      </c>
      <c r="Y15">
        <f t="shared" si="2"/>
        <v>24.671052631578945</v>
      </c>
      <c r="Z15">
        <f t="shared" si="2"/>
        <v>25.103878116343495</v>
      </c>
      <c r="AA15">
        <f t="shared" si="2"/>
        <v>25.536703601108034</v>
      </c>
      <c r="AB15">
        <f t="shared" si="2"/>
        <v>25.969529085872576</v>
      </c>
      <c r="AC15">
        <f t="shared" si="2"/>
        <v>26.402354570637122</v>
      </c>
      <c r="AD15">
        <f t="shared" si="2"/>
        <v>26.835180055401661</v>
      </c>
      <c r="AE15">
        <f t="shared" si="2"/>
        <v>27.268005540166204</v>
      </c>
      <c r="AF15">
        <f t="shared" si="2"/>
        <v>27.700831024930746</v>
      </c>
      <c r="AG15">
        <f t="shared" si="2"/>
        <v>28.133656509695292</v>
      </c>
      <c r="AH15">
        <f t="shared" si="2"/>
        <v>28.566481994459835</v>
      </c>
      <c r="AI15">
        <f t="shared" si="2"/>
        <v>28.999307479224377</v>
      </c>
      <c r="AJ15">
        <f t="shared" si="3"/>
        <v>29.43213296398892</v>
      </c>
      <c r="AK15">
        <f t="shared" si="3"/>
        <v>29.864958448753463</v>
      </c>
      <c r="AL15">
        <f t="shared" si="3"/>
        <v>30.297783933518009</v>
      </c>
      <c r="AM15">
        <f t="shared" si="3"/>
        <v>30.730609418282551</v>
      </c>
      <c r="AN15">
        <f t="shared" si="3"/>
        <v>31.16343490304709</v>
      </c>
      <c r="AO15">
        <f t="shared" si="3"/>
        <v>31.596260387811633</v>
      </c>
      <c r="AP15">
        <f t="shared" si="3"/>
        <v>32.029085872576182</v>
      </c>
      <c r="AQ15">
        <f t="shared" si="3"/>
        <v>32.461911357340718</v>
      </c>
      <c r="AR15">
        <f t="shared" si="3"/>
        <v>32.89473684210526</v>
      </c>
      <c r="AS15">
        <f t="shared" si="3"/>
        <v>33.327562326869803</v>
      </c>
      <c r="AT15">
        <f t="shared" si="3"/>
        <v>33.760387811634352</v>
      </c>
      <c r="AU15">
        <f t="shared" si="3"/>
        <v>34.193213296398888</v>
      </c>
      <c r="AV15">
        <f t="shared" si="3"/>
        <v>34.626038781163437</v>
      </c>
      <c r="AW15">
        <f t="shared" si="3"/>
        <v>35.05886426592798</v>
      </c>
      <c r="AX15">
        <f t="shared" si="3"/>
        <v>35.491689750692522</v>
      </c>
      <c r="AY15">
        <f t="shared" si="3"/>
        <v>35.924515235457065</v>
      </c>
      <c r="AZ15">
        <f t="shared" si="4"/>
        <v>36.357340720221607</v>
      </c>
      <c r="BA15">
        <f t="shared" si="4"/>
        <v>36.79016620498615</v>
      </c>
      <c r="BB15">
        <f t="shared" si="4"/>
        <v>37.222991689750693</v>
      </c>
      <c r="BC15">
        <f t="shared" si="4"/>
        <v>37.655817174515235</v>
      </c>
      <c r="BD15">
        <f t="shared" si="4"/>
        <v>38.088642659279778</v>
      </c>
      <c r="BE15">
        <f t="shared" si="4"/>
        <v>38.52146814404432</v>
      </c>
      <c r="BF15">
        <f t="shared" si="4"/>
        <v>38.954293628808863</v>
      </c>
    </row>
    <row r="16" spans="2:58">
      <c r="B16" s="33">
        <f t="shared" si="6"/>
        <v>153</v>
      </c>
      <c r="C16">
        <f t="shared" si="5"/>
        <v>14.951514374813106</v>
      </c>
      <c r="D16">
        <f t="shared" si="1"/>
        <v>15.378700499807767</v>
      </c>
      <c r="E16">
        <f t="shared" si="1"/>
        <v>15.805886624802428</v>
      </c>
      <c r="F16">
        <f t="shared" si="1"/>
        <v>16.233072749797088</v>
      </c>
      <c r="G16">
        <f t="shared" si="1"/>
        <v>16.660258874791747</v>
      </c>
      <c r="H16">
        <f t="shared" si="1"/>
        <v>17.08744499978641</v>
      </c>
      <c r="I16">
        <f t="shared" si="1"/>
        <v>17.514631124781065</v>
      </c>
      <c r="J16">
        <f t="shared" si="1"/>
        <v>17.941817249775728</v>
      </c>
      <c r="K16">
        <f t="shared" si="1"/>
        <v>18.369003374770386</v>
      </c>
      <c r="L16">
        <f t="shared" si="1"/>
        <v>18.796189499765045</v>
      </c>
      <c r="M16">
        <f t="shared" si="1"/>
        <v>19.223375624759708</v>
      </c>
      <c r="N16">
        <f t="shared" si="1"/>
        <v>19.650561749754367</v>
      </c>
      <c r="O16">
        <f t="shared" si="1"/>
        <v>20.077747874749029</v>
      </c>
      <c r="P16">
        <f t="shared" si="1"/>
        <v>20.504933999743688</v>
      </c>
      <c r="Q16">
        <f t="shared" si="1"/>
        <v>20.932120124738347</v>
      </c>
      <c r="R16">
        <f t="shared" si="1"/>
        <v>21.35930624973301</v>
      </c>
      <c r="S16">
        <f t="shared" si="1"/>
        <v>21.786492374727665</v>
      </c>
      <c r="T16">
        <f t="shared" si="2"/>
        <v>22.213678499722331</v>
      </c>
      <c r="U16">
        <f t="shared" si="2"/>
        <v>22.640864624716986</v>
      </c>
      <c r="V16">
        <f t="shared" si="2"/>
        <v>23.068050749711649</v>
      </c>
      <c r="W16">
        <f t="shared" si="2"/>
        <v>23.495236874706308</v>
      </c>
      <c r="X16">
        <f t="shared" si="2"/>
        <v>23.922422999700967</v>
      </c>
      <c r="Y16">
        <f t="shared" si="2"/>
        <v>24.349609124695629</v>
      </c>
      <c r="Z16">
        <f t="shared" si="2"/>
        <v>24.776795249690288</v>
      </c>
      <c r="AA16">
        <f t="shared" si="2"/>
        <v>25.20398137468495</v>
      </c>
      <c r="AB16">
        <f t="shared" si="2"/>
        <v>25.631167499679609</v>
      </c>
      <c r="AC16">
        <f t="shared" si="2"/>
        <v>26.058353624674272</v>
      </c>
      <c r="AD16">
        <f t="shared" si="2"/>
        <v>26.485539749668931</v>
      </c>
      <c r="AE16">
        <f t="shared" si="2"/>
        <v>26.912725874663593</v>
      </c>
      <c r="AF16">
        <f t="shared" si="2"/>
        <v>27.339911999658248</v>
      </c>
      <c r="AG16">
        <f t="shared" si="2"/>
        <v>27.767098124652911</v>
      </c>
      <c r="AH16">
        <f t="shared" si="2"/>
        <v>28.19428424964757</v>
      </c>
      <c r="AI16">
        <f t="shared" si="2"/>
        <v>28.621470374642232</v>
      </c>
      <c r="AJ16">
        <f t="shared" si="3"/>
        <v>29.048656499636891</v>
      </c>
      <c r="AK16">
        <f t="shared" si="3"/>
        <v>29.475842624631554</v>
      </c>
      <c r="AL16">
        <f t="shared" si="3"/>
        <v>29.903028749626213</v>
      </c>
      <c r="AM16">
        <f t="shared" si="3"/>
        <v>30.330214874620875</v>
      </c>
      <c r="AN16">
        <f t="shared" si="3"/>
        <v>30.757400999615534</v>
      </c>
      <c r="AO16">
        <f t="shared" si="3"/>
        <v>31.184587124610196</v>
      </c>
      <c r="AP16">
        <f t="shared" si="3"/>
        <v>31.611773249604855</v>
      </c>
      <c r="AQ16">
        <f t="shared" si="3"/>
        <v>32.038959374599514</v>
      </c>
      <c r="AR16">
        <f t="shared" si="3"/>
        <v>32.466145499594177</v>
      </c>
      <c r="AS16">
        <f t="shared" si="3"/>
        <v>32.893331624588832</v>
      </c>
      <c r="AT16">
        <f t="shared" si="3"/>
        <v>33.320517749583495</v>
      </c>
      <c r="AU16">
        <f t="shared" si="3"/>
        <v>33.747703874578157</v>
      </c>
      <c r="AV16">
        <f t="shared" si="3"/>
        <v>34.174889999572819</v>
      </c>
      <c r="AW16">
        <f t="shared" si="3"/>
        <v>34.602076124567475</v>
      </c>
      <c r="AX16">
        <f t="shared" si="3"/>
        <v>35.02926224956213</v>
      </c>
      <c r="AY16">
        <f t="shared" si="3"/>
        <v>35.456448374556793</v>
      </c>
      <c r="AZ16">
        <f t="shared" si="4"/>
        <v>35.883634499551455</v>
      </c>
      <c r="BA16">
        <f t="shared" si="4"/>
        <v>36.310820624546118</v>
      </c>
      <c r="BB16">
        <f t="shared" si="4"/>
        <v>36.738006749540773</v>
      </c>
      <c r="BC16">
        <f t="shared" si="4"/>
        <v>37.165192874535435</v>
      </c>
      <c r="BD16">
        <f t="shared" si="4"/>
        <v>37.592378999530091</v>
      </c>
      <c r="BE16">
        <f t="shared" si="4"/>
        <v>38.01956512452476</v>
      </c>
      <c r="BF16">
        <f t="shared" si="4"/>
        <v>38.446751249519416</v>
      </c>
    </row>
    <row r="17" spans="2:58">
      <c r="B17" s="33">
        <f t="shared" si="6"/>
        <v>154</v>
      </c>
      <c r="C17">
        <f t="shared" si="5"/>
        <v>14.757969303423849</v>
      </c>
      <c r="D17">
        <f t="shared" si="1"/>
        <v>15.179625569235959</v>
      </c>
      <c r="E17">
        <f t="shared" si="1"/>
        <v>15.601281835048068</v>
      </c>
      <c r="F17">
        <f t="shared" si="1"/>
        <v>16.022938100860177</v>
      </c>
      <c r="G17">
        <f t="shared" si="1"/>
        <v>16.444594366672288</v>
      </c>
      <c r="H17">
        <f t="shared" si="1"/>
        <v>16.866250632484398</v>
      </c>
      <c r="I17">
        <f t="shared" si="1"/>
        <v>17.287906898296505</v>
      </c>
      <c r="J17">
        <f t="shared" si="1"/>
        <v>17.709563164108616</v>
      </c>
      <c r="K17">
        <f t="shared" si="1"/>
        <v>18.131219429920726</v>
      </c>
      <c r="L17">
        <f t="shared" si="1"/>
        <v>18.552875695732837</v>
      </c>
      <c r="M17">
        <f t="shared" si="1"/>
        <v>18.974531961544947</v>
      </c>
      <c r="N17">
        <f t="shared" si="1"/>
        <v>19.396188227357058</v>
      </c>
      <c r="O17">
        <f t="shared" si="1"/>
        <v>19.817844493169169</v>
      </c>
      <c r="P17">
        <f t="shared" si="1"/>
        <v>20.239500758981276</v>
      </c>
      <c r="Q17">
        <f t="shared" si="1"/>
        <v>20.66115702479339</v>
      </c>
      <c r="R17">
        <f t="shared" si="1"/>
        <v>21.082813290605497</v>
      </c>
      <c r="S17">
        <f t="shared" si="1"/>
        <v>21.504469556417607</v>
      </c>
      <c r="T17">
        <f t="shared" si="2"/>
        <v>21.926125822229718</v>
      </c>
      <c r="U17">
        <f t="shared" si="2"/>
        <v>22.347782088041829</v>
      </c>
      <c r="V17">
        <f t="shared" si="2"/>
        <v>22.769438353853936</v>
      </c>
      <c r="W17">
        <f t="shared" si="2"/>
        <v>23.19109461966605</v>
      </c>
      <c r="X17">
        <f t="shared" si="2"/>
        <v>23.612750885478157</v>
      </c>
      <c r="Y17">
        <f t="shared" si="2"/>
        <v>24.034407151290271</v>
      </c>
      <c r="Z17">
        <f t="shared" si="2"/>
        <v>24.456063417102378</v>
      </c>
      <c r="AA17">
        <f t="shared" si="2"/>
        <v>24.877719682914488</v>
      </c>
      <c r="AB17">
        <f t="shared" si="2"/>
        <v>25.299375948726603</v>
      </c>
      <c r="AC17">
        <f t="shared" si="2"/>
        <v>25.72103221453871</v>
      </c>
      <c r="AD17">
        <f t="shared" si="2"/>
        <v>26.14268848035082</v>
      </c>
      <c r="AE17">
        <f t="shared" si="2"/>
        <v>26.564344746162931</v>
      </c>
      <c r="AF17">
        <f t="shared" si="2"/>
        <v>26.986001011975041</v>
      </c>
      <c r="AG17">
        <f t="shared" si="2"/>
        <v>27.407657277787145</v>
      </c>
      <c r="AH17">
        <f t="shared" si="2"/>
        <v>27.829313543599259</v>
      </c>
      <c r="AI17">
        <f t="shared" si="2"/>
        <v>28.250969809411366</v>
      </c>
      <c r="AJ17">
        <f t="shared" si="3"/>
        <v>28.672626075223477</v>
      </c>
      <c r="AK17">
        <f t="shared" si="3"/>
        <v>29.094282341035584</v>
      </c>
      <c r="AL17">
        <f t="shared" si="3"/>
        <v>29.515938606847698</v>
      </c>
      <c r="AM17">
        <f t="shared" si="3"/>
        <v>29.937594872659805</v>
      </c>
      <c r="AN17">
        <f t="shared" si="3"/>
        <v>30.359251138471919</v>
      </c>
      <c r="AO17">
        <f t="shared" si="3"/>
        <v>30.780907404284026</v>
      </c>
      <c r="AP17">
        <f t="shared" si="3"/>
        <v>31.202563670096136</v>
      </c>
      <c r="AQ17">
        <f t="shared" si="3"/>
        <v>31.624219935908247</v>
      </c>
      <c r="AR17">
        <f t="shared" si="3"/>
        <v>32.045876201720354</v>
      </c>
      <c r="AS17">
        <f t="shared" si="3"/>
        <v>32.467532467532472</v>
      </c>
      <c r="AT17">
        <f t="shared" si="3"/>
        <v>32.889188733344575</v>
      </c>
      <c r="AU17">
        <f t="shared" si="3"/>
        <v>33.310844999156693</v>
      </c>
      <c r="AV17">
        <f t="shared" si="3"/>
        <v>33.732501264968796</v>
      </c>
      <c r="AW17">
        <f t="shared" si="3"/>
        <v>34.154157530780907</v>
      </c>
      <c r="AX17">
        <f t="shared" si="3"/>
        <v>34.57581379659301</v>
      </c>
      <c r="AY17">
        <f t="shared" si="3"/>
        <v>34.997470062405128</v>
      </c>
      <c r="AZ17">
        <f t="shared" si="4"/>
        <v>35.419126328217232</v>
      </c>
      <c r="BA17">
        <f t="shared" si="4"/>
        <v>35.840782594029349</v>
      </c>
      <c r="BB17">
        <f t="shared" si="4"/>
        <v>36.262438859841453</v>
      </c>
      <c r="BC17">
        <f t="shared" si="4"/>
        <v>36.68409512565357</v>
      </c>
      <c r="BD17">
        <f t="shared" si="4"/>
        <v>37.105751391465674</v>
      </c>
      <c r="BE17">
        <f t="shared" si="4"/>
        <v>37.527407657277791</v>
      </c>
      <c r="BF17">
        <f t="shared" si="4"/>
        <v>37.949063923089895</v>
      </c>
    </row>
    <row r="18" spans="2:58">
      <c r="B18" s="33">
        <f t="shared" si="6"/>
        <v>155</v>
      </c>
      <c r="C18">
        <f t="shared" si="5"/>
        <v>14.568158168574401</v>
      </c>
      <c r="D18">
        <f t="shared" si="1"/>
        <v>14.984391259105099</v>
      </c>
      <c r="E18">
        <f t="shared" si="1"/>
        <v>15.400624349635795</v>
      </c>
      <c r="F18">
        <f t="shared" si="1"/>
        <v>15.816857440166492</v>
      </c>
      <c r="G18">
        <f t="shared" si="1"/>
        <v>16.23309053069719</v>
      </c>
      <c r="H18">
        <f t="shared" si="1"/>
        <v>16.649323621227886</v>
      </c>
      <c r="I18">
        <f t="shared" si="1"/>
        <v>17.065556711758585</v>
      </c>
      <c r="J18">
        <f t="shared" si="1"/>
        <v>17.481789802289285</v>
      </c>
      <c r="K18">
        <f t="shared" si="1"/>
        <v>17.898022892819981</v>
      </c>
      <c r="L18">
        <f t="shared" si="1"/>
        <v>18.314255983350677</v>
      </c>
      <c r="M18">
        <f t="shared" si="1"/>
        <v>18.730489073881376</v>
      </c>
      <c r="N18">
        <f t="shared" si="1"/>
        <v>19.146722164412072</v>
      </c>
      <c r="O18">
        <f t="shared" si="1"/>
        <v>19.562955254942768</v>
      </c>
      <c r="P18">
        <f t="shared" si="1"/>
        <v>19.979188345473467</v>
      </c>
      <c r="Q18">
        <f t="shared" si="1"/>
        <v>20.39542143600416</v>
      </c>
      <c r="R18">
        <f t="shared" si="1"/>
        <v>20.811654526534856</v>
      </c>
      <c r="S18">
        <f t="shared" ref="S18:AH33" si="7">+S$2/$B18/$B18*10000</f>
        <v>21.227887617065559</v>
      </c>
      <c r="T18">
        <f t="shared" si="2"/>
        <v>21.644120707596258</v>
      </c>
      <c r="U18">
        <f t="shared" si="2"/>
        <v>22.06035379812695</v>
      </c>
      <c r="V18">
        <f t="shared" si="2"/>
        <v>22.47658688865765</v>
      </c>
      <c r="W18">
        <f t="shared" si="2"/>
        <v>22.892819979188346</v>
      </c>
      <c r="X18">
        <f t="shared" si="2"/>
        <v>23.309053069719038</v>
      </c>
      <c r="Y18">
        <f t="shared" si="2"/>
        <v>23.725286160249741</v>
      </c>
      <c r="Z18">
        <f t="shared" si="2"/>
        <v>24.141519250780441</v>
      </c>
      <c r="AA18">
        <f t="shared" si="2"/>
        <v>24.557752341311133</v>
      </c>
      <c r="AB18">
        <f t="shared" si="2"/>
        <v>24.973985431841829</v>
      </c>
      <c r="AC18">
        <f t="shared" si="2"/>
        <v>25.390218522372528</v>
      </c>
      <c r="AD18">
        <f t="shared" si="2"/>
        <v>25.806451612903224</v>
      </c>
      <c r="AE18">
        <f t="shared" si="2"/>
        <v>26.222684703433924</v>
      </c>
      <c r="AF18">
        <f t="shared" si="2"/>
        <v>26.63891779396462</v>
      </c>
      <c r="AG18">
        <f t="shared" si="2"/>
        <v>27.055150884495319</v>
      </c>
      <c r="AH18">
        <f t="shared" si="2"/>
        <v>27.471383975026011</v>
      </c>
      <c r="AI18">
        <f t="shared" ref="AI18:AX33" si="8">+AI$2/$B18/$B18*10000</f>
        <v>27.887617065556711</v>
      </c>
      <c r="AJ18">
        <f t="shared" si="3"/>
        <v>28.303850156087407</v>
      </c>
      <c r="AK18">
        <f t="shared" si="3"/>
        <v>28.720083246618106</v>
      </c>
      <c r="AL18">
        <f t="shared" si="3"/>
        <v>29.136316337148802</v>
      </c>
      <c r="AM18">
        <f t="shared" si="3"/>
        <v>29.552549427679502</v>
      </c>
      <c r="AN18">
        <f t="shared" si="3"/>
        <v>29.968782518210197</v>
      </c>
      <c r="AO18">
        <f t="shared" si="3"/>
        <v>30.385015608740893</v>
      </c>
      <c r="AP18">
        <f t="shared" si="3"/>
        <v>30.801248699271589</v>
      </c>
      <c r="AQ18">
        <f t="shared" si="3"/>
        <v>31.217481789802292</v>
      </c>
      <c r="AR18">
        <f t="shared" si="3"/>
        <v>31.633714880332985</v>
      </c>
      <c r="AS18">
        <f t="shared" si="3"/>
        <v>32.049947970863684</v>
      </c>
      <c r="AT18">
        <f t="shared" si="3"/>
        <v>32.46618106139438</v>
      </c>
      <c r="AU18">
        <f t="shared" si="3"/>
        <v>32.882414151925076</v>
      </c>
      <c r="AV18">
        <f t="shared" si="3"/>
        <v>33.298647242455772</v>
      </c>
      <c r="AW18">
        <f t="shared" si="3"/>
        <v>33.714880332986475</v>
      </c>
      <c r="AX18">
        <f t="shared" si="3"/>
        <v>34.131113423517171</v>
      </c>
      <c r="AY18">
        <f t="shared" ref="AY18:BF33" si="9">+AY$2/$B18/$B18*10000</f>
        <v>34.547346514047867</v>
      </c>
      <c r="AZ18">
        <f t="shared" si="4"/>
        <v>34.96357960457857</v>
      </c>
      <c r="BA18">
        <f t="shared" si="4"/>
        <v>35.379812695109258</v>
      </c>
      <c r="BB18">
        <f t="shared" si="4"/>
        <v>35.796045785639961</v>
      </c>
      <c r="BC18">
        <f t="shared" si="4"/>
        <v>36.212278876170657</v>
      </c>
      <c r="BD18">
        <f t="shared" si="4"/>
        <v>36.628511966701353</v>
      </c>
      <c r="BE18">
        <f t="shared" si="4"/>
        <v>37.044745057232049</v>
      </c>
      <c r="BF18">
        <f t="shared" si="4"/>
        <v>37.460978147762752</v>
      </c>
    </row>
    <row r="19" spans="2:58">
      <c r="B19" s="33">
        <f t="shared" si="6"/>
        <v>156</v>
      </c>
      <c r="C19">
        <f t="shared" si="5"/>
        <v>14.38198553583169</v>
      </c>
      <c r="D19">
        <f t="shared" si="5"/>
        <v>14.792899408284025</v>
      </c>
      <c r="E19">
        <f t="shared" si="5"/>
        <v>15.203813280736357</v>
      </c>
      <c r="F19">
        <f t="shared" si="5"/>
        <v>15.614727153188692</v>
      </c>
      <c r="G19">
        <f t="shared" si="5"/>
        <v>16.025641025641026</v>
      </c>
      <c r="H19">
        <f t="shared" si="5"/>
        <v>16.436554898093359</v>
      </c>
      <c r="I19">
        <f t="shared" si="5"/>
        <v>16.847468770545692</v>
      </c>
      <c r="J19">
        <f t="shared" si="5"/>
        <v>17.258382642998026</v>
      </c>
      <c r="K19">
        <f t="shared" si="5"/>
        <v>17.669296515450363</v>
      </c>
      <c r="L19">
        <f t="shared" si="5"/>
        <v>18.080210387902696</v>
      </c>
      <c r="M19">
        <f t="shared" si="5"/>
        <v>18.491124260355029</v>
      </c>
      <c r="N19">
        <f t="shared" si="5"/>
        <v>18.902038132807363</v>
      </c>
      <c r="O19">
        <f t="shared" si="5"/>
        <v>19.312952005259696</v>
      </c>
      <c r="P19">
        <f t="shared" si="5"/>
        <v>19.723865877712033</v>
      </c>
      <c r="Q19">
        <f t="shared" si="5"/>
        <v>20.134779750164366</v>
      </c>
      <c r="R19">
        <f t="shared" si="5"/>
        <v>20.545693622616703</v>
      </c>
      <c r="S19">
        <f t="shared" si="7"/>
        <v>20.956607495069033</v>
      </c>
      <c r="T19">
        <f t="shared" si="7"/>
        <v>21.367521367521366</v>
      </c>
      <c r="U19">
        <f t="shared" si="7"/>
        <v>21.778435239973703</v>
      </c>
      <c r="V19">
        <f t="shared" si="7"/>
        <v>22.189349112426036</v>
      </c>
      <c r="W19">
        <f t="shared" si="7"/>
        <v>22.60026298487837</v>
      </c>
      <c r="X19">
        <f t="shared" si="7"/>
        <v>23.011176857330703</v>
      </c>
      <c r="Y19">
        <f t="shared" si="7"/>
        <v>23.422090729783037</v>
      </c>
      <c r="Z19">
        <f t="shared" si="7"/>
        <v>23.833004602235373</v>
      </c>
      <c r="AA19">
        <f t="shared" si="7"/>
        <v>24.243918474687707</v>
      </c>
      <c r="AB19">
        <f t="shared" si="7"/>
        <v>24.65483234714004</v>
      </c>
      <c r="AC19">
        <f t="shared" si="7"/>
        <v>25.065746219592373</v>
      </c>
      <c r="AD19">
        <f t="shared" si="7"/>
        <v>25.476660092044707</v>
      </c>
      <c r="AE19">
        <f t="shared" si="7"/>
        <v>25.887573964497044</v>
      </c>
      <c r="AF19">
        <f t="shared" si="7"/>
        <v>26.298487836949374</v>
      </c>
      <c r="AG19">
        <f t="shared" si="7"/>
        <v>26.70940170940171</v>
      </c>
      <c r="AH19">
        <f t="shared" si="7"/>
        <v>27.120315581854044</v>
      </c>
      <c r="AI19">
        <f t="shared" si="8"/>
        <v>27.531229454306377</v>
      </c>
      <c r="AJ19">
        <f t="shared" si="8"/>
        <v>27.942143326758714</v>
      </c>
      <c r="AK19">
        <f t="shared" si="8"/>
        <v>28.353057199211044</v>
      </c>
      <c r="AL19">
        <f t="shared" si="8"/>
        <v>28.763971071663381</v>
      </c>
      <c r="AM19">
        <f t="shared" si="8"/>
        <v>29.174884944115714</v>
      </c>
      <c r="AN19">
        <f t="shared" si="8"/>
        <v>29.585798816568051</v>
      </c>
      <c r="AO19">
        <f t="shared" si="8"/>
        <v>29.996712689020381</v>
      </c>
      <c r="AP19">
        <f t="shared" si="8"/>
        <v>30.407626561472714</v>
      </c>
      <c r="AQ19">
        <f t="shared" si="8"/>
        <v>30.818540433925051</v>
      </c>
      <c r="AR19">
        <f t="shared" si="8"/>
        <v>31.229454306377384</v>
      </c>
      <c r="AS19">
        <f t="shared" si="8"/>
        <v>31.640368178829718</v>
      </c>
      <c r="AT19">
        <f t="shared" si="8"/>
        <v>32.051282051282051</v>
      </c>
      <c r="AU19">
        <f t="shared" si="8"/>
        <v>32.462195923734384</v>
      </c>
      <c r="AV19">
        <f t="shared" si="8"/>
        <v>32.873109796186718</v>
      </c>
      <c r="AW19">
        <f t="shared" si="8"/>
        <v>33.284023668639051</v>
      </c>
      <c r="AX19">
        <f t="shared" si="8"/>
        <v>33.694937541091385</v>
      </c>
      <c r="AY19">
        <f t="shared" si="9"/>
        <v>34.105851413543718</v>
      </c>
      <c r="AZ19">
        <f t="shared" si="9"/>
        <v>34.516765285996051</v>
      </c>
      <c r="BA19">
        <f t="shared" si="9"/>
        <v>34.927679158448385</v>
      </c>
      <c r="BB19">
        <f t="shared" si="9"/>
        <v>35.338593030900725</v>
      </c>
      <c r="BC19">
        <f t="shared" si="9"/>
        <v>35.749506903353058</v>
      </c>
      <c r="BD19">
        <f t="shared" si="9"/>
        <v>36.160420775805392</v>
      </c>
      <c r="BE19">
        <f t="shared" si="9"/>
        <v>36.571334648257725</v>
      </c>
      <c r="BF19">
        <f t="shared" si="9"/>
        <v>36.982248520710058</v>
      </c>
    </row>
    <row r="20" spans="2:58">
      <c r="B20" s="33">
        <f t="shared" si="6"/>
        <v>157</v>
      </c>
      <c r="C20">
        <f t="shared" ref="C20:R34" si="10">+C$2/$B20/$B20*10000</f>
        <v>14.199359000365128</v>
      </c>
      <c r="D20">
        <f t="shared" si="10"/>
        <v>14.605054971804131</v>
      </c>
      <c r="E20">
        <f t="shared" si="10"/>
        <v>15.010750943243135</v>
      </c>
      <c r="F20">
        <f t="shared" si="10"/>
        <v>15.416446914682137</v>
      </c>
      <c r="G20">
        <f t="shared" si="10"/>
        <v>15.82214288612114</v>
      </c>
      <c r="H20">
        <f t="shared" si="10"/>
        <v>16.227838857560144</v>
      </c>
      <c r="I20">
        <f t="shared" si="10"/>
        <v>16.633534828999146</v>
      </c>
      <c r="J20">
        <f t="shared" si="10"/>
        <v>17.039230800438151</v>
      </c>
      <c r="K20">
        <f t="shared" si="10"/>
        <v>17.444926771877153</v>
      </c>
      <c r="L20">
        <f t="shared" si="10"/>
        <v>17.850622743316158</v>
      </c>
      <c r="M20">
        <f t="shared" si="10"/>
        <v>18.25631871475516</v>
      </c>
      <c r="N20">
        <f t="shared" si="10"/>
        <v>18.662014686194166</v>
      </c>
      <c r="O20">
        <f t="shared" si="10"/>
        <v>19.067710657633167</v>
      </c>
      <c r="P20">
        <f t="shared" si="10"/>
        <v>19.473406629072173</v>
      </c>
      <c r="Q20">
        <f t="shared" si="10"/>
        <v>19.879102600511178</v>
      </c>
      <c r="R20">
        <f t="shared" si="10"/>
        <v>20.284798571950176</v>
      </c>
      <c r="S20">
        <f t="shared" si="7"/>
        <v>20.690494543389185</v>
      </c>
      <c r="T20">
        <f t="shared" si="7"/>
        <v>21.096190514828184</v>
      </c>
      <c r="U20">
        <f t="shared" si="7"/>
        <v>21.501886486267193</v>
      </c>
      <c r="V20">
        <f t="shared" si="7"/>
        <v>21.907582457706191</v>
      </c>
      <c r="W20">
        <f t="shared" si="7"/>
        <v>22.3132784291452</v>
      </c>
      <c r="X20">
        <f t="shared" si="7"/>
        <v>22.718974400584198</v>
      </c>
      <c r="Y20">
        <f t="shared" si="7"/>
        <v>23.124670372023207</v>
      </c>
      <c r="Z20">
        <f t="shared" si="7"/>
        <v>23.530366343462209</v>
      </c>
      <c r="AA20">
        <f t="shared" si="7"/>
        <v>23.936062314901214</v>
      </c>
      <c r="AB20">
        <f t="shared" si="7"/>
        <v>24.34175828634022</v>
      </c>
      <c r="AC20">
        <f t="shared" si="7"/>
        <v>24.747454257779221</v>
      </c>
      <c r="AD20">
        <f t="shared" si="7"/>
        <v>25.153150229218227</v>
      </c>
      <c r="AE20">
        <f t="shared" si="7"/>
        <v>25.558846200657229</v>
      </c>
      <c r="AF20">
        <f t="shared" si="7"/>
        <v>25.964542172096234</v>
      </c>
      <c r="AG20">
        <f t="shared" si="7"/>
        <v>26.370238143535236</v>
      </c>
      <c r="AH20">
        <f t="shared" si="7"/>
        <v>26.775934114974241</v>
      </c>
      <c r="AI20">
        <f t="shared" si="8"/>
        <v>27.181630086413243</v>
      </c>
      <c r="AJ20">
        <f t="shared" si="8"/>
        <v>27.587326057852248</v>
      </c>
      <c r="AK20">
        <f t="shared" si="8"/>
        <v>27.99302202929125</v>
      </c>
      <c r="AL20">
        <f t="shared" si="8"/>
        <v>28.398718000730256</v>
      </c>
      <c r="AM20">
        <f t="shared" si="8"/>
        <v>28.804413972169257</v>
      </c>
      <c r="AN20">
        <f t="shared" si="8"/>
        <v>29.210109943608263</v>
      </c>
      <c r="AO20">
        <f t="shared" si="8"/>
        <v>29.615805915047265</v>
      </c>
      <c r="AP20">
        <f t="shared" si="8"/>
        <v>30.02150188648627</v>
      </c>
      <c r="AQ20">
        <f t="shared" si="8"/>
        <v>30.427197857925272</v>
      </c>
      <c r="AR20">
        <f t="shared" si="8"/>
        <v>30.832893829364274</v>
      </c>
      <c r="AS20">
        <f t="shared" si="8"/>
        <v>31.238589800803279</v>
      </c>
      <c r="AT20">
        <f t="shared" si="8"/>
        <v>31.644285772242281</v>
      </c>
      <c r="AU20">
        <f t="shared" si="8"/>
        <v>32.049981743681286</v>
      </c>
      <c r="AV20">
        <f t="shared" si="8"/>
        <v>32.455677715120288</v>
      </c>
      <c r="AW20">
        <f t="shared" si="8"/>
        <v>32.86137368655929</v>
      </c>
      <c r="AX20">
        <f t="shared" si="8"/>
        <v>33.267069657998292</v>
      </c>
      <c r="AY20">
        <f t="shared" si="9"/>
        <v>33.672765629437301</v>
      </c>
      <c r="AZ20">
        <f t="shared" si="9"/>
        <v>34.078461600876302</v>
      </c>
      <c r="BA20">
        <f t="shared" si="9"/>
        <v>34.484157572315304</v>
      </c>
      <c r="BB20">
        <f t="shared" si="9"/>
        <v>34.889853543754306</v>
      </c>
      <c r="BC20">
        <f t="shared" si="9"/>
        <v>35.295549515193315</v>
      </c>
      <c r="BD20">
        <f t="shared" si="9"/>
        <v>35.701245486632317</v>
      </c>
      <c r="BE20">
        <f t="shared" si="9"/>
        <v>36.106941458071326</v>
      </c>
      <c r="BF20">
        <f t="shared" si="9"/>
        <v>36.51263742951032</v>
      </c>
    </row>
    <row r="21" spans="2:58">
      <c r="B21" s="33">
        <f t="shared" si="6"/>
        <v>158</v>
      </c>
      <c r="C21">
        <f t="shared" si="10"/>
        <v>14.020189072264058</v>
      </c>
      <c r="D21">
        <f t="shared" si="10"/>
        <v>14.420765902900177</v>
      </c>
      <c r="E21">
        <f t="shared" si="10"/>
        <v>14.821342733536293</v>
      </c>
      <c r="F21">
        <f t="shared" si="10"/>
        <v>15.221919564172408</v>
      </c>
      <c r="G21">
        <f t="shared" si="10"/>
        <v>15.622496394808525</v>
      </c>
      <c r="H21">
        <f t="shared" si="10"/>
        <v>16.023073225444641</v>
      </c>
      <c r="I21">
        <f t="shared" si="10"/>
        <v>16.423650056080756</v>
      </c>
      <c r="J21">
        <f t="shared" si="10"/>
        <v>16.824226886716868</v>
      </c>
      <c r="K21">
        <f t="shared" si="10"/>
        <v>17.224803717352987</v>
      </c>
      <c r="L21">
        <f t="shared" si="10"/>
        <v>17.625380547989103</v>
      </c>
      <c r="M21">
        <f t="shared" si="10"/>
        <v>18.025957378625222</v>
      </c>
      <c r="N21">
        <f t="shared" si="10"/>
        <v>18.426534209261337</v>
      </c>
      <c r="O21">
        <f t="shared" si="10"/>
        <v>18.827111039897449</v>
      </c>
      <c r="P21">
        <f t="shared" si="10"/>
        <v>19.227687870533568</v>
      </c>
      <c r="Q21">
        <f t="shared" si="10"/>
        <v>19.628264701169684</v>
      </c>
      <c r="R21">
        <f t="shared" si="10"/>
        <v>20.028841531805803</v>
      </c>
      <c r="S21">
        <f t="shared" si="7"/>
        <v>20.429418362441915</v>
      </c>
      <c r="T21">
        <f t="shared" si="7"/>
        <v>20.829995193078034</v>
      </c>
      <c r="U21">
        <f t="shared" si="7"/>
        <v>21.230572023714149</v>
      </c>
      <c r="V21">
        <f t="shared" si="7"/>
        <v>21.631148854350265</v>
      </c>
      <c r="W21">
        <f t="shared" si="7"/>
        <v>22.03172568498638</v>
      </c>
      <c r="X21">
        <f t="shared" si="7"/>
        <v>22.432302515622496</v>
      </c>
      <c r="Y21">
        <f t="shared" si="7"/>
        <v>22.832879346258611</v>
      </c>
      <c r="Z21">
        <f t="shared" si="7"/>
        <v>23.23345617689473</v>
      </c>
      <c r="AA21">
        <f t="shared" si="7"/>
        <v>23.634033007530842</v>
      </c>
      <c r="AB21">
        <f t="shared" si="7"/>
        <v>24.034609838166961</v>
      </c>
      <c r="AC21">
        <f t="shared" si="7"/>
        <v>24.435186668803073</v>
      </c>
      <c r="AD21">
        <f t="shared" si="7"/>
        <v>24.835763499439192</v>
      </c>
      <c r="AE21">
        <f t="shared" si="7"/>
        <v>25.236340330075311</v>
      </c>
      <c r="AF21">
        <f t="shared" si="7"/>
        <v>25.636917160711423</v>
      </c>
      <c r="AG21">
        <f t="shared" si="7"/>
        <v>26.037493991347542</v>
      </c>
      <c r="AH21">
        <f t="shared" si="7"/>
        <v>26.438070821983654</v>
      </c>
      <c r="AI21">
        <f t="shared" si="8"/>
        <v>26.838647652619773</v>
      </c>
      <c r="AJ21">
        <f t="shared" si="8"/>
        <v>27.239224483255889</v>
      </c>
      <c r="AK21">
        <f t="shared" si="8"/>
        <v>27.639801313892004</v>
      </c>
      <c r="AL21">
        <f t="shared" si="8"/>
        <v>28.040378144528116</v>
      </c>
      <c r="AM21">
        <f t="shared" si="8"/>
        <v>28.440954975164235</v>
      </c>
      <c r="AN21">
        <f t="shared" si="8"/>
        <v>28.841531805800354</v>
      </c>
      <c r="AO21">
        <f t="shared" si="8"/>
        <v>29.24210863643647</v>
      </c>
      <c r="AP21">
        <f t="shared" si="8"/>
        <v>29.642685467072585</v>
      </c>
      <c r="AQ21">
        <f t="shared" si="8"/>
        <v>30.043262297708697</v>
      </c>
      <c r="AR21">
        <f t="shared" si="8"/>
        <v>30.443839128344816</v>
      </c>
      <c r="AS21">
        <f t="shared" si="8"/>
        <v>30.844415958980932</v>
      </c>
      <c r="AT21">
        <f t="shared" si="8"/>
        <v>31.244992789617051</v>
      </c>
      <c r="AU21">
        <f t="shared" si="8"/>
        <v>31.645569620253163</v>
      </c>
      <c r="AV21">
        <f t="shared" si="8"/>
        <v>32.046146450889282</v>
      </c>
      <c r="AW21">
        <f t="shared" si="8"/>
        <v>32.446723281525394</v>
      </c>
      <c r="AX21">
        <f t="shared" si="8"/>
        <v>32.847300112161513</v>
      </c>
      <c r="AY21">
        <f t="shared" si="9"/>
        <v>33.247876942797632</v>
      </c>
      <c r="AZ21">
        <f t="shared" si="9"/>
        <v>33.648453773433737</v>
      </c>
      <c r="BA21">
        <f t="shared" si="9"/>
        <v>34.049030604069856</v>
      </c>
      <c r="BB21">
        <f t="shared" si="9"/>
        <v>34.449607434705975</v>
      </c>
      <c r="BC21">
        <f t="shared" si="9"/>
        <v>34.850184265342101</v>
      </c>
      <c r="BD21">
        <f t="shared" si="9"/>
        <v>35.250761095978206</v>
      </c>
      <c r="BE21">
        <f t="shared" si="9"/>
        <v>35.651337926614325</v>
      </c>
      <c r="BF21">
        <f t="shared" si="9"/>
        <v>36.051914757250444</v>
      </c>
    </row>
    <row r="22" spans="2:58">
      <c r="B22" s="33">
        <f t="shared" si="6"/>
        <v>159</v>
      </c>
      <c r="C22">
        <f t="shared" si="10"/>
        <v>13.844389066888178</v>
      </c>
      <c r="D22">
        <f t="shared" si="10"/>
        <v>14.239943040227839</v>
      </c>
      <c r="E22">
        <f t="shared" si="10"/>
        <v>14.635497013567502</v>
      </c>
      <c r="F22">
        <f t="shared" si="10"/>
        <v>15.031050986907164</v>
      </c>
      <c r="G22">
        <f t="shared" si="10"/>
        <v>15.426604960246827</v>
      </c>
      <c r="H22">
        <f t="shared" si="10"/>
        <v>15.822158933586488</v>
      </c>
      <c r="I22">
        <f t="shared" si="10"/>
        <v>16.217712906926153</v>
      </c>
      <c r="J22">
        <f t="shared" si="10"/>
        <v>16.613266880265812</v>
      </c>
      <c r="K22">
        <f t="shared" si="10"/>
        <v>17.008820853605474</v>
      </c>
      <c r="L22">
        <f t="shared" si="10"/>
        <v>17.404374826945137</v>
      </c>
      <c r="M22">
        <f t="shared" si="10"/>
        <v>17.799928800284796</v>
      </c>
      <c r="N22">
        <f t="shared" si="10"/>
        <v>18.195482773624459</v>
      </c>
      <c r="O22">
        <f t="shared" si="10"/>
        <v>18.591036746964122</v>
      </c>
      <c r="P22">
        <f t="shared" si="10"/>
        <v>18.986590720303784</v>
      </c>
      <c r="Q22">
        <f t="shared" si="10"/>
        <v>19.382144693643447</v>
      </c>
      <c r="R22">
        <f t="shared" si="10"/>
        <v>19.77769866698311</v>
      </c>
      <c r="S22">
        <f t="shared" si="7"/>
        <v>20.173252640322772</v>
      </c>
      <c r="T22">
        <f t="shared" si="7"/>
        <v>20.568806613662431</v>
      </c>
      <c r="U22">
        <f t="shared" si="7"/>
        <v>20.964360587002094</v>
      </c>
      <c r="V22">
        <f t="shared" si="7"/>
        <v>21.359914560341757</v>
      </c>
      <c r="W22">
        <f t="shared" si="7"/>
        <v>21.755468533681416</v>
      </c>
      <c r="X22">
        <f t="shared" si="7"/>
        <v>22.151022507021079</v>
      </c>
      <c r="Y22">
        <f t="shared" si="7"/>
        <v>22.546576480360741</v>
      </c>
      <c r="Z22">
        <f t="shared" si="7"/>
        <v>22.942130453700404</v>
      </c>
      <c r="AA22">
        <f t="shared" si="7"/>
        <v>23.337684427040067</v>
      </c>
      <c r="AB22">
        <f t="shared" si="7"/>
        <v>23.733238400379733</v>
      </c>
      <c r="AC22">
        <f t="shared" si="7"/>
        <v>24.128792373719396</v>
      </c>
      <c r="AD22">
        <f t="shared" si="7"/>
        <v>24.524346347059058</v>
      </c>
      <c r="AE22">
        <f t="shared" si="7"/>
        <v>24.919900320398721</v>
      </c>
      <c r="AF22">
        <f t="shared" si="7"/>
        <v>25.315454293738384</v>
      </c>
      <c r="AG22">
        <f t="shared" si="7"/>
        <v>25.711008267078043</v>
      </c>
      <c r="AH22">
        <f t="shared" si="7"/>
        <v>26.106562240417706</v>
      </c>
      <c r="AI22">
        <f t="shared" si="8"/>
        <v>26.502116213757368</v>
      </c>
      <c r="AJ22">
        <f t="shared" si="8"/>
        <v>26.897670187097031</v>
      </c>
      <c r="AK22">
        <f t="shared" si="8"/>
        <v>27.293224160436694</v>
      </c>
      <c r="AL22">
        <f t="shared" si="8"/>
        <v>27.688778133776356</v>
      </c>
      <c r="AM22">
        <f t="shared" si="8"/>
        <v>28.084332107116019</v>
      </c>
      <c r="AN22">
        <f t="shared" si="8"/>
        <v>28.479886080455678</v>
      </c>
      <c r="AO22">
        <f t="shared" si="8"/>
        <v>28.875440053795341</v>
      </c>
      <c r="AP22">
        <f t="shared" si="8"/>
        <v>29.270994027135004</v>
      </c>
      <c r="AQ22">
        <f t="shared" si="8"/>
        <v>29.666548000474666</v>
      </c>
      <c r="AR22">
        <f t="shared" si="8"/>
        <v>30.062101973814329</v>
      </c>
      <c r="AS22">
        <f t="shared" si="8"/>
        <v>30.457655947153992</v>
      </c>
      <c r="AT22">
        <f t="shared" si="8"/>
        <v>30.853209920493654</v>
      </c>
      <c r="AU22">
        <f t="shared" si="8"/>
        <v>31.248763893833317</v>
      </c>
      <c r="AV22">
        <f t="shared" si="8"/>
        <v>31.644317867172976</v>
      </c>
      <c r="AW22">
        <f t="shared" si="8"/>
        <v>32.039871840512639</v>
      </c>
      <c r="AX22">
        <f t="shared" si="8"/>
        <v>32.435425813852305</v>
      </c>
      <c r="AY22">
        <f t="shared" si="9"/>
        <v>32.830979787191964</v>
      </c>
      <c r="AZ22">
        <f t="shared" si="9"/>
        <v>33.226533760531623</v>
      </c>
      <c r="BA22">
        <f t="shared" si="9"/>
        <v>33.622087733871282</v>
      </c>
      <c r="BB22">
        <f t="shared" si="9"/>
        <v>34.017641707210949</v>
      </c>
      <c r="BC22">
        <f t="shared" si="9"/>
        <v>34.413195680550608</v>
      </c>
      <c r="BD22">
        <f t="shared" si="9"/>
        <v>34.808749653890274</v>
      </c>
      <c r="BE22">
        <f t="shared" si="9"/>
        <v>35.204303627229933</v>
      </c>
      <c r="BF22">
        <f t="shared" si="9"/>
        <v>35.599857600569592</v>
      </c>
    </row>
    <row r="23" spans="2:58">
      <c r="B23" s="33">
        <f t="shared" si="6"/>
        <v>160</v>
      </c>
      <c r="C23">
        <f t="shared" si="10"/>
        <v>13.671875</v>
      </c>
      <c r="D23">
        <f t="shared" si="10"/>
        <v>14.0625</v>
      </c>
      <c r="E23">
        <f t="shared" si="10"/>
        <v>14.453125</v>
      </c>
      <c r="F23">
        <f t="shared" si="10"/>
        <v>14.84375</v>
      </c>
      <c r="G23">
        <f t="shared" si="10"/>
        <v>15.234375</v>
      </c>
      <c r="H23">
        <f t="shared" si="10"/>
        <v>15.625</v>
      </c>
      <c r="I23">
        <f t="shared" si="10"/>
        <v>16.015625</v>
      </c>
      <c r="J23">
        <f t="shared" si="10"/>
        <v>16.40625</v>
      </c>
      <c r="K23">
        <f t="shared" si="10"/>
        <v>16.796875</v>
      </c>
      <c r="L23">
        <f t="shared" si="10"/>
        <v>17.187500000000004</v>
      </c>
      <c r="M23">
        <f t="shared" si="10"/>
        <v>17.578125</v>
      </c>
      <c r="N23">
        <f t="shared" si="10"/>
        <v>17.96875</v>
      </c>
      <c r="O23">
        <f t="shared" si="10"/>
        <v>18.359375</v>
      </c>
      <c r="P23">
        <f t="shared" si="10"/>
        <v>18.75</v>
      </c>
      <c r="Q23">
        <f t="shared" si="10"/>
        <v>19.140625000000004</v>
      </c>
      <c r="R23">
        <f t="shared" si="10"/>
        <v>19.53125</v>
      </c>
      <c r="S23">
        <f t="shared" si="7"/>
        <v>19.921875</v>
      </c>
      <c r="T23">
        <f t="shared" si="7"/>
        <v>20.3125</v>
      </c>
      <c r="U23">
        <f t="shared" si="7"/>
        <v>20.703125</v>
      </c>
      <c r="V23">
        <f t="shared" si="7"/>
        <v>21.09375</v>
      </c>
      <c r="W23">
        <f t="shared" si="7"/>
        <v>21.484375</v>
      </c>
      <c r="X23">
        <f t="shared" si="7"/>
        <v>21.874999999999996</v>
      </c>
      <c r="Y23">
        <f t="shared" si="7"/>
        <v>22.265625000000004</v>
      </c>
      <c r="Z23">
        <f t="shared" si="7"/>
        <v>22.65625</v>
      </c>
      <c r="AA23">
        <f t="shared" si="7"/>
        <v>23.046875000000004</v>
      </c>
      <c r="AB23">
        <f t="shared" si="7"/>
        <v>23.4375</v>
      </c>
      <c r="AC23">
        <f t="shared" si="7"/>
        <v>23.828125</v>
      </c>
      <c r="AD23">
        <f t="shared" si="7"/>
        <v>24.21875</v>
      </c>
      <c r="AE23">
        <f t="shared" si="7"/>
        <v>24.609375</v>
      </c>
      <c r="AF23">
        <f t="shared" si="7"/>
        <v>25</v>
      </c>
      <c r="AG23">
        <f t="shared" si="7"/>
        <v>25.390625</v>
      </c>
      <c r="AH23">
        <f t="shared" si="7"/>
        <v>25.781249999999996</v>
      </c>
      <c r="AI23">
        <f t="shared" si="8"/>
        <v>26.171875</v>
      </c>
      <c r="AJ23">
        <f t="shared" si="8"/>
        <v>26.562499999999996</v>
      </c>
      <c r="AK23">
        <f t="shared" si="8"/>
        <v>26.953125000000004</v>
      </c>
      <c r="AL23">
        <f t="shared" si="8"/>
        <v>27.34375</v>
      </c>
      <c r="AM23">
        <f t="shared" si="8"/>
        <v>27.734375</v>
      </c>
      <c r="AN23">
        <f t="shared" si="8"/>
        <v>28.125</v>
      </c>
      <c r="AO23">
        <f t="shared" si="8"/>
        <v>28.515625</v>
      </c>
      <c r="AP23">
        <f t="shared" si="8"/>
        <v>28.90625</v>
      </c>
      <c r="AQ23">
        <f t="shared" si="8"/>
        <v>29.296875</v>
      </c>
      <c r="AR23">
        <f t="shared" si="8"/>
        <v>29.6875</v>
      </c>
      <c r="AS23">
        <f t="shared" si="8"/>
        <v>30.078125</v>
      </c>
      <c r="AT23">
        <f t="shared" si="8"/>
        <v>30.46875</v>
      </c>
      <c r="AU23">
        <f t="shared" si="8"/>
        <v>30.859375</v>
      </c>
      <c r="AV23">
        <f t="shared" si="8"/>
        <v>31.25</v>
      </c>
      <c r="AW23">
        <f t="shared" si="8"/>
        <v>31.640624999999996</v>
      </c>
      <c r="AX23">
        <f t="shared" si="8"/>
        <v>32.03125</v>
      </c>
      <c r="AY23">
        <f t="shared" si="9"/>
        <v>32.421875</v>
      </c>
      <c r="AZ23">
        <f t="shared" si="9"/>
        <v>32.8125</v>
      </c>
      <c r="BA23">
        <f t="shared" si="9"/>
        <v>33.203125</v>
      </c>
      <c r="BB23">
        <f t="shared" si="9"/>
        <v>33.59375</v>
      </c>
      <c r="BC23">
        <f t="shared" si="9"/>
        <v>33.984374999999993</v>
      </c>
      <c r="BD23">
        <f t="shared" si="9"/>
        <v>34.375000000000007</v>
      </c>
      <c r="BE23">
        <f t="shared" si="9"/>
        <v>34.765625</v>
      </c>
      <c r="BF23">
        <f t="shared" si="9"/>
        <v>35.15625</v>
      </c>
    </row>
    <row r="24" spans="2:58">
      <c r="B24" s="33">
        <f t="shared" si="6"/>
        <v>161</v>
      </c>
      <c r="C24">
        <f t="shared" si="10"/>
        <v>13.502565487442613</v>
      </c>
      <c r="D24">
        <f t="shared" si="10"/>
        <v>13.888353072798118</v>
      </c>
      <c r="E24">
        <f t="shared" si="10"/>
        <v>14.27414065815362</v>
      </c>
      <c r="F24">
        <f t="shared" si="10"/>
        <v>14.659928243509123</v>
      </c>
      <c r="G24">
        <f t="shared" si="10"/>
        <v>15.045715828864628</v>
      </c>
      <c r="H24">
        <f t="shared" si="10"/>
        <v>15.431503414220129</v>
      </c>
      <c r="I24">
        <f t="shared" si="10"/>
        <v>15.817290999575633</v>
      </c>
      <c r="J24">
        <f t="shared" si="10"/>
        <v>16.203078584931138</v>
      </c>
      <c r="K24">
        <f t="shared" si="10"/>
        <v>16.588866170286639</v>
      </c>
      <c r="L24">
        <f t="shared" si="10"/>
        <v>16.974653755642144</v>
      </c>
      <c r="M24">
        <f t="shared" si="10"/>
        <v>17.360441340997646</v>
      </c>
      <c r="N24">
        <f t="shared" si="10"/>
        <v>17.746228926353147</v>
      </c>
      <c r="O24">
        <f t="shared" si="10"/>
        <v>18.132016511708652</v>
      </c>
      <c r="P24">
        <f t="shared" si="10"/>
        <v>18.517804097064158</v>
      </c>
      <c r="Q24">
        <f t="shared" si="10"/>
        <v>18.903591682419659</v>
      </c>
      <c r="R24">
        <f t="shared" si="10"/>
        <v>19.289379267775161</v>
      </c>
      <c r="S24">
        <f t="shared" si="7"/>
        <v>19.675166853130666</v>
      </c>
      <c r="T24">
        <f t="shared" si="7"/>
        <v>20.060954438486171</v>
      </c>
      <c r="U24">
        <f t="shared" si="7"/>
        <v>20.446742023841672</v>
      </c>
      <c r="V24">
        <f t="shared" si="7"/>
        <v>20.832529609197177</v>
      </c>
      <c r="W24">
        <f t="shared" si="7"/>
        <v>21.218317194552679</v>
      </c>
      <c r="X24">
        <f t="shared" si="7"/>
        <v>21.60410477990818</v>
      </c>
      <c r="Y24">
        <f t="shared" si="7"/>
        <v>21.989892365263685</v>
      </c>
      <c r="Z24">
        <f t="shared" si="7"/>
        <v>22.37567995061919</v>
      </c>
      <c r="AA24">
        <f t="shared" si="7"/>
        <v>22.761467535974692</v>
      </c>
      <c r="AB24">
        <f t="shared" si="7"/>
        <v>23.147255121330193</v>
      </c>
      <c r="AC24">
        <f t="shared" si="7"/>
        <v>23.533042706685695</v>
      </c>
      <c r="AD24">
        <f t="shared" si="7"/>
        <v>23.9188302920412</v>
      </c>
      <c r="AE24">
        <f t="shared" si="7"/>
        <v>24.304617877396705</v>
      </c>
      <c r="AF24">
        <f t="shared" si="7"/>
        <v>24.69040546275221</v>
      </c>
      <c r="AG24">
        <f t="shared" si="7"/>
        <v>25.076193048107712</v>
      </c>
      <c r="AH24">
        <f t="shared" si="7"/>
        <v>25.461980633463217</v>
      </c>
      <c r="AI24">
        <f t="shared" si="8"/>
        <v>25.847768218818722</v>
      </c>
      <c r="AJ24">
        <f t="shared" si="8"/>
        <v>26.233555804174223</v>
      </c>
      <c r="AK24">
        <f t="shared" si="8"/>
        <v>26.619343389529725</v>
      </c>
      <c r="AL24">
        <f t="shared" si="8"/>
        <v>27.005130974885226</v>
      </c>
      <c r="AM24">
        <f t="shared" si="8"/>
        <v>27.390918560240731</v>
      </c>
      <c r="AN24">
        <f t="shared" si="8"/>
        <v>27.776706145596236</v>
      </c>
      <c r="AO24">
        <f t="shared" si="8"/>
        <v>28.162493730951738</v>
      </c>
      <c r="AP24">
        <f t="shared" si="8"/>
        <v>28.548281316307239</v>
      </c>
      <c r="AQ24">
        <f t="shared" si="8"/>
        <v>28.934068901662744</v>
      </c>
      <c r="AR24">
        <f t="shared" si="8"/>
        <v>29.319856487018246</v>
      </c>
      <c r="AS24">
        <f t="shared" si="8"/>
        <v>29.705644072373751</v>
      </c>
      <c r="AT24">
        <f t="shared" si="8"/>
        <v>30.091431657729256</v>
      </c>
      <c r="AU24">
        <f t="shared" si="8"/>
        <v>30.477219243084754</v>
      </c>
      <c r="AV24">
        <f t="shared" si="8"/>
        <v>30.863006828440259</v>
      </c>
      <c r="AW24">
        <f t="shared" si="8"/>
        <v>31.248794413795764</v>
      </c>
      <c r="AX24">
        <f t="shared" si="8"/>
        <v>31.634581999151266</v>
      </c>
      <c r="AY24">
        <f t="shared" si="9"/>
        <v>32.020369584506767</v>
      </c>
      <c r="AZ24">
        <f t="shared" si="9"/>
        <v>32.406157169862276</v>
      </c>
      <c r="BA24">
        <f t="shared" si="9"/>
        <v>32.791944755217777</v>
      </c>
      <c r="BB24">
        <f t="shared" si="9"/>
        <v>33.177732340573279</v>
      </c>
      <c r="BC24">
        <f t="shared" si="9"/>
        <v>33.563519925928787</v>
      </c>
      <c r="BD24">
        <f t="shared" si="9"/>
        <v>33.949307511284289</v>
      </c>
      <c r="BE24">
        <f t="shared" si="9"/>
        <v>34.33509509663979</v>
      </c>
      <c r="BF24">
        <f t="shared" si="9"/>
        <v>34.720882681995292</v>
      </c>
    </row>
    <row r="25" spans="2:58">
      <c r="B25" s="33">
        <f t="shared" si="6"/>
        <v>162</v>
      </c>
      <c r="C25">
        <f t="shared" si="10"/>
        <v>13.336381649138849</v>
      </c>
      <c r="D25">
        <f t="shared" si="10"/>
        <v>13.717421124828531</v>
      </c>
      <c r="E25">
        <f t="shared" si="10"/>
        <v>14.098460600518214</v>
      </c>
      <c r="F25">
        <f t="shared" si="10"/>
        <v>14.479500076207893</v>
      </c>
      <c r="G25">
        <f t="shared" si="10"/>
        <v>14.860539551897576</v>
      </c>
      <c r="H25">
        <f t="shared" si="10"/>
        <v>15.241579027587258</v>
      </c>
      <c r="I25">
        <f t="shared" si="10"/>
        <v>15.622618503276939</v>
      </c>
      <c r="J25">
        <f t="shared" si="10"/>
        <v>16.003657978966618</v>
      </c>
      <c r="K25">
        <f t="shared" si="10"/>
        <v>16.384697454656301</v>
      </c>
      <c r="L25">
        <f t="shared" si="10"/>
        <v>16.765736930345984</v>
      </c>
      <c r="M25">
        <f t="shared" si="10"/>
        <v>17.146776406035666</v>
      </c>
      <c r="N25">
        <f t="shared" si="10"/>
        <v>17.527815881725346</v>
      </c>
      <c r="O25">
        <f t="shared" si="10"/>
        <v>17.908855357415028</v>
      </c>
      <c r="P25">
        <f t="shared" si="10"/>
        <v>18.289894833104707</v>
      </c>
      <c r="Q25">
        <f t="shared" si="10"/>
        <v>18.67093430879439</v>
      </c>
      <c r="R25">
        <f t="shared" si="10"/>
        <v>19.051973784484073</v>
      </c>
      <c r="S25">
        <f t="shared" si="7"/>
        <v>19.433013260173755</v>
      </c>
      <c r="T25">
        <f t="shared" si="7"/>
        <v>19.814052735863434</v>
      </c>
      <c r="U25">
        <f t="shared" si="7"/>
        <v>20.195092211553117</v>
      </c>
      <c r="V25">
        <f t="shared" si="7"/>
        <v>20.576131687242796</v>
      </c>
      <c r="W25">
        <f t="shared" si="7"/>
        <v>20.957171162932479</v>
      </c>
      <c r="X25">
        <f t="shared" si="7"/>
        <v>21.338210638622161</v>
      </c>
      <c r="Y25">
        <f t="shared" si="7"/>
        <v>21.719250114311844</v>
      </c>
      <c r="Z25">
        <f t="shared" si="7"/>
        <v>22.100289590001523</v>
      </c>
      <c r="AA25">
        <f t="shared" si="7"/>
        <v>22.481329065691206</v>
      </c>
      <c r="AB25">
        <f t="shared" si="7"/>
        <v>22.862368541380885</v>
      </c>
      <c r="AC25">
        <f t="shared" si="7"/>
        <v>23.243408017070568</v>
      </c>
      <c r="AD25">
        <f t="shared" si="7"/>
        <v>23.62444749276025</v>
      </c>
      <c r="AE25">
        <f t="shared" si="7"/>
        <v>24.005486968449933</v>
      </c>
      <c r="AF25">
        <f t="shared" si="7"/>
        <v>24.386526444139612</v>
      </c>
      <c r="AG25">
        <f t="shared" si="7"/>
        <v>24.767565919829295</v>
      </c>
      <c r="AH25">
        <f t="shared" si="7"/>
        <v>25.148605395518974</v>
      </c>
      <c r="AI25">
        <f t="shared" si="8"/>
        <v>25.529644871208657</v>
      </c>
      <c r="AJ25">
        <f t="shared" si="8"/>
        <v>25.910684346898339</v>
      </c>
      <c r="AK25">
        <f t="shared" si="8"/>
        <v>26.291723822588022</v>
      </c>
      <c r="AL25">
        <f t="shared" si="8"/>
        <v>26.672763298277697</v>
      </c>
      <c r="AM25">
        <f t="shared" si="8"/>
        <v>27.053802773967384</v>
      </c>
      <c r="AN25">
        <f t="shared" si="8"/>
        <v>27.434842249657063</v>
      </c>
      <c r="AO25">
        <f t="shared" si="8"/>
        <v>27.815881725346745</v>
      </c>
      <c r="AP25">
        <f t="shared" si="8"/>
        <v>28.196921201036428</v>
      </c>
      <c r="AQ25">
        <f t="shared" si="8"/>
        <v>28.577960676726107</v>
      </c>
      <c r="AR25">
        <f t="shared" si="8"/>
        <v>28.959000152415786</v>
      </c>
      <c r="AS25">
        <f t="shared" si="8"/>
        <v>29.340039628105473</v>
      </c>
      <c r="AT25">
        <f t="shared" si="8"/>
        <v>29.721079103795152</v>
      </c>
      <c r="AU25">
        <f t="shared" si="8"/>
        <v>30.102118579484834</v>
      </c>
      <c r="AV25">
        <f t="shared" si="8"/>
        <v>30.483158055174517</v>
      </c>
      <c r="AW25">
        <f t="shared" si="8"/>
        <v>30.864197530864196</v>
      </c>
      <c r="AX25">
        <f t="shared" si="8"/>
        <v>31.245237006553879</v>
      </c>
      <c r="AY25">
        <f t="shared" si="9"/>
        <v>31.626276482243565</v>
      </c>
      <c r="AZ25">
        <f t="shared" si="9"/>
        <v>32.007315957933237</v>
      </c>
      <c r="BA25">
        <f t="shared" si="9"/>
        <v>32.388355433622927</v>
      </c>
      <c r="BB25">
        <f t="shared" si="9"/>
        <v>32.769394909312602</v>
      </c>
      <c r="BC25">
        <f t="shared" si="9"/>
        <v>33.150434385002292</v>
      </c>
      <c r="BD25">
        <f t="shared" si="9"/>
        <v>33.531473860691968</v>
      </c>
      <c r="BE25">
        <f t="shared" si="9"/>
        <v>33.91251333638165</v>
      </c>
      <c r="BF25">
        <f t="shared" si="9"/>
        <v>34.293552812071333</v>
      </c>
    </row>
    <row r="26" spans="2:58">
      <c r="B26" s="33">
        <f t="shared" si="6"/>
        <v>163</v>
      </c>
      <c r="C26">
        <f t="shared" si="10"/>
        <v>13.173247017200499</v>
      </c>
      <c r="D26">
        <f t="shared" si="10"/>
        <v>13.549625503406226</v>
      </c>
      <c r="E26">
        <f t="shared" si="10"/>
        <v>13.926003989611953</v>
      </c>
      <c r="F26">
        <f t="shared" si="10"/>
        <v>14.302382475817682</v>
      </c>
      <c r="G26">
        <f t="shared" si="10"/>
        <v>14.678760962023411</v>
      </c>
      <c r="H26">
        <f t="shared" si="10"/>
        <v>15.05513944822914</v>
      </c>
      <c r="I26">
        <f t="shared" si="10"/>
        <v>15.431517934434867</v>
      </c>
      <c r="J26">
        <f t="shared" si="10"/>
        <v>15.807896420640597</v>
      </c>
      <c r="K26">
        <f t="shared" si="10"/>
        <v>16.184274906846323</v>
      </c>
      <c r="L26">
        <f t="shared" si="10"/>
        <v>16.560653393052053</v>
      </c>
      <c r="M26">
        <f t="shared" si="10"/>
        <v>16.937031879257781</v>
      </c>
      <c r="N26">
        <f t="shared" si="10"/>
        <v>17.313410365463511</v>
      </c>
      <c r="O26">
        <f t="shared" si="10"/>
        <v>17.689788851669238</v>
      </c>
      <c r="P26">
        <f t="shared" si="10"/>
        <v>18.066167337874969</v>
      </c>
      <c r="Q26">
        <f t="shared" si="10"/>
        <v>18.442545824080696</v>
      </c>
      <c r="R26">
        <f t="shared" si="10"/>
        <v>18.818924310286423</v>
      </c>
      <c r="S26">
        <f t="shared" si="7"/>
        <v>19.195302796492154</v>
      </c>
      <c r="T26">
        <f t="shared" si="7"/>
        <v>19.571681282697881</v>
      </c>
      <c r="U26">
        <f t="shared" si="7"/>
        <v>19.948059768903608</v>
      </c>
      <c r="V26">
        <f t="shared" si="7"/>
        <v>20.324438255109335</v>
      </c>
      <c r="W26">
        <f t="shared" si="7"/>
        <v>20.700816741315069</v>
      </c>
      <c r="X26">
        <f t="shared" si="7"/>
        <v>21.077195227520797</v>
      </c>
      <c r="Y26">
        <f t="shared" si="7"/>
        <v>21.453573713726524</v>
      </c>
      <c r="Z26">
        <f t="shared" si="7"/>
        <v>21.829952199932251</v>
      </c>
      <c r="AA26">
        <f t="shared" si="7"/>
        <v>22.206330686137981</v>
      </c>
      <c r="AB26">
        <f t="shared" si="7"/>
        <v>22.582709172343705</v>
      </c>
      <c r="AC26">
        <f t="shared" si="7"/>
        <v>22.959087658549439</v>
      </c>
      <c r="AD26">
        <f t="shared" si="7"/>
        <v>23.335466144755166</v>
      </c>
      <c r="AE26">
        <f t="shared" si="7"/>
        <v>23.711844630960893</v>
      </c>
      <c r="AF26">
        <f t="shared" si="7"/>
        <v>24.088223117166621</v>
      </c>
      <c r="AG26">
        <f t="shared" si="7"/>
        <v>24.464601603372348</v>
      </c>
      <c r="AH26">
        <f t="shared" si="7"/>
        <v>24.840980089578082</v>
      </c>
      <c r="AI26">
        <f t="shared" si="8"/>
        <v>25.217358575783809</v>
      </c>
      <c r="AJ26">
        <f t="shared" si="8"/>
        <v>25.593737061989536</v>
      </c>
      <c r="AK26">
        <f t="shared" si="8"/>
        <v>25.970115548195263</v>
      </c>
      <c r="AL26">
        <f t="shared" si="8"/>
        <v>26.346494034400997</v>
      </c>
      <c r="AM26">
        <f t="shared" si="8"/>
        <v>26.722872520606721</v>
      </c>
      <c r="AN26">
        <f t="shared" si="8"/>
        <v>27.099251006812452</v>
      </c>
      <c r="AO26">
        <f t="shared" si="8"/>
        <v>27.475629493018179</v>
      </c>
      <c r="AP26">
        <f t="shared" si="8"/>
        <v>27.852007979223906</v>
      </c>
      <c r="AQ26">
        <f t="shared" si="8"/>
        <v>28.228386465429637</v>
      </c>
      <c r="AR26">
        <f t="shared" si="8"/>
        <v>28.604764951635364</v>
      </c>
      <c r="AS26">
        <f t="shared" si="8"/>
        <v>28.981143437841091</v>
      </c>
      <c r="AT26">
        <f t="shared" si="8"/>
        <v>29.357521924046821</v>
      </c>
      <c r="AU26">
        <f t="shared" si="8"/>
        <v>29.733900410252552</v>
      </c>
      <c r="AV26">
        <f t="shared" si="8"/>
        <v>30.110278896458279</v>
      </c>
      <c r="AW26">
        <f t="shared" si="8"/>
        <v>30.486657382664006</v>
      </c>
      <c r="AX26">
        <f t="shared" si="8"/>
        <v>30.863035868869733</v>
      </c>
      <c r="AY26">
        <f t="shared" si="9"/>
        <v>31.239414355075461</v>
      </c>
      <c r="AZ26">
        <f t="shared" si="9"/>
        <v>31.615792841281195</v>
      </c>
      <c r="BA26">
        <f t="shared" si="9"/>
        <v>31.992171327486922</v>
      </c>
      <c r="BB26">
        <f t="shared" si="9"/>
        <v>32.368549813692646</v>
      </c>
      <c r="BC26">
        <f t="shared" si="9"/>
        <v>32.744928299898383</v>
      </c>
      <c r="BD26">
        <f t="shared" si="9"/>
        <v>33.121306786104107</v>
      </c>
      <c r="BE26">
        <f t="shared" si="9"/>
        <v>33.49768527230983</v>
      </c>
      <c r="BF26">
        <f t="shared" si="9"/>
        <v>33.874063758515561</v>
      </c>
    </row>
    <row r="27" spans="2:58">
      <c r="B27" s="33">
        <f t="shared" si="6"/>
        <v>164</v>
      </c>
      <c r="C27">
        <f t="shared" si="10"/>
        <v>13.013087447947651</v>
      </c>
      <c r="D27">
        <f t="shared" si="10"/>
        <v>13.38488994646044</v>
      </c>
      <c r="E27">
        <f t="shared" si="10"/>
        <v>13.756692444973231</v>
      </c>
      <c r="F27">
        <f t="shared" si="10"/>
        <v>14.128494943486022</v>
      </c>
      <c r="G27">
        <f t="shared" si="10"/>
        <v>14.500297441998811</v>
      </c>
      <c r="H27">
        <f t="shared" si="10"/>
        <v>14.8720999405116</v>
      </c>
      <c r="I27">
        <f t="shared" si="10"/>
        <v>15.24390243902439</v>
      </c>
      <c r="J27">
        <f t="shared" si="10"/>
        <v>15.615704937537179</v>
      </c>
      <c r="K27">
        <f t="shared" si="10"/>
        <v>15.987507436049972</v>
      </c>
      <c r="L27">
        <f t="shared" si="10"/>
        <v>16.359309934562759</v>
      </c>
      <c r="M27">
        <f t="shared" si="10"/>
        <v>16.731112433075552</v>
      </c>
      <c r="N27">
        <f t="shared" si="10"/>
        <v>17.102914931588341</v>
      </c>
      <c r="O27">
        <f t="shared" si="10"/>
        <v>17.47471743010113</v>
      </c>
      <c r="P27">
        <f t="shared" si="10"/>
        <v>17.846519928613919</v>
      </c>
      <c r="Q27">
        <f t="shared" si="10"/>
        <v>18.218322427126708</v>
      </c>
      <c r="R27">
        <f t="shared" si="10"/>
        <v>18.5901249256395</v>
      </c>
      <c r="S27">
        <f t="shared" si="7"/>
        <v>18.961927424152289</v>
      </c>
      <c r="T27">
        <f t="shared" si="7"/>
        <v>19.333729922665082</v>
      </c>
      <c r="U27">
        <f t="shared" si="7"/>
        <v>19.705532421177871</v>
      </c>
      <c r="V27">
        <f t="shared" si="7"/>
        <v>20.07733491969066</v>
      </c>
      <c r="W27">
        <f t="shared" si="7"/>
        <v>20.449137418203453</v>
      </c>
      <c r="X27">
        <f t="shared" si="7"/>
        <v>20.820939916716242</v>
      </c>
      <c r="Y27">
        <f t="shared" si="7"/>
        <v>21.192742415229027</v>
      </c>
      <c r="Z27">
        <f t="shared" si="7"/>
        <v>21.564544913741816</v>
      </c>
      <c r="AA27">
        <f t="shared" si="7"/>
        <v>21.936347412254612</v>
      </c>
      <c r="AB27">
        <f t="shared" si="7"/>
        <v>22.308149910767401</v>
      </c>
      <c r="AC27">
        <f t="shared" si="7"/>
        <v>22.67995240928019</v>
      </c>
      <c r="AD27">
        <f t="shared" si="7"/>
        <v>23.051754907792979</v>
      </c>
      <c r="AE27">
        <f t="shared" si="7"/>
        <v>23.423557406305772</v>
      </c>
      <c r="AF27">
        <f t="shared" si="7"/>
        <v>23.795359904818561</v>
      </c>
      <c r="AG27">
        <f t="shared" si="7"/>
        <v>24.16716240333135</v>
      </c>
      <c r="AH27">
        <f t="shared" si="7"/>
        <v>24.538964901844139</v>
      </c>
      <c r="AI27">
        <f t="shared" si="8"/>
        <v>24.910767400356928</v>
      </c>
      <c r="AJ27">
        <f t="shared" si="8"/>
        <v>25.282569898869717</v>
      </c>
      <c r="AK27">
        <f t="shared" si="8"/>
        <v>25.65437239738251</v>
      </c>
      <c r="AL27">
        <f t="shared" si="8"/>
        <v>26.026174895895302</v>
      </c>
      <c r="AM27">
        <f t="shared" si="8"/>
        <v>26.397977394408091</v>
      </c>
      <c r="AN27">
        <f t="shared" si="8"/>
        <v>26.76977989292088</v>
      </c>
      <c r="AO27">
        <f t="shared" si="8"/>
        <v>27.141582391433669</v>
      </c>
      <c r="AP27">
        <f t="shared" si="8"/>
        <v>27.513384889946462</v>
      </c>
      <c r="AQ27">
        <f t="shared" si="8"/>
        <v>27.885187388459251</v>
      </c>
      <c r="AR27">
        <f t="shared" si="8"/>
        <v>28.256989886972043</v>
      </c>
      <c r="AS27">
        <f t="shared" si="8"/>
        <v>28.628792385484832</v>
      </c>
      <c r="AT27">
        <f t="shared" si="8"/>
        <v>29.000594883997621</v>
      </c>
      <c r="AU27">
        <f t="shared" si="8"/>
        <v>29.37239738251041</v>
      </c>
      <c r="AV27">
        <f t="shared" si="8"/>
        <v>29.744199881023199</v>
      </c>
      <c r="AW27">
        <f t="shared" si="8"/>
        <v>30.116002379535992</v>
      </c>
      <c r="AX27">
        <f t="shared" si="8"/>
        <v>30.487804878048781</v>
      </c>
      <c r="AY27">
        <f t="shared" si="9"/>
        <v>30.85960737656157</v>
      </c>
      <c r="AZ27">
        <f t="shared" si="9"/>
        <v>31.231409875074359</v>
      </c>
      <c r="BA27">
        <f t="shared" si="9"/>
        <v>31.603212373587148</v>
      </c>
      <c r="BB27">
        <f t="shared" si="9"/>
        <v>31.975014872099944</v>
      </c>
      <c r="BC27">
        <f t="shared" si="9"/>
        <v>32.346817370612733</v>
      </c>
      <c r="BD27">
        <f t="shared" si="9"/>
        <v>32.718619869125519</v>
      </c>
      <c r="BE27">
        <f t="shared" si="9"/>
        <v>33.090422367638311</v>
      </c>
      <c r="BF27">
        <f t="shared" si="9"/>
        <v>33.462224866151104</v>
      </c>
    </row>
    <row r="28" spans="2:58">
      <c r="B28" s="33">
        <f t="shared" si="6"/>
        <v>165</v>
      </c>
      <c r="C28">
        <f t="shared" si="10"/>
        <v>12.855831037649221</v>
      </c>
      <c r="D28">
        <f t="shared" si="10"/>
        <v>13.223140495867767</v>
      </c>
      <c r="E28">
        <f t="shared" si="10"/>
        <v>13.590449954086319</v>
      </c>
      <c r="F28">
        <f t="shared" si="10"/>
        <v>13.957759412304867</v>
      </c>
      <c r="G28">
        <f t="shared" si="10"/>
        <v>14.325068870523415</v>
      </c>
      <c r="H28">
        <f t="shared" si="10"/>
        <v>14.692378328741965</v>
      </c>
      <c r="I28">
        <f t="shared" si="10"/>
        <v>15.059687786960513</v>
      </c>
      <c r="J28">
        <f t="shared" si="10"/>
        <v>15.426997245179061</v>
      </c>
      <c r="K28">
        <f t="shared" si="10"/>
        <v>15.794306703397613</v>
      </c>
      <c r="L28">
        <f t="shared" si="10"/>
        <v>16.161616161616163</v>
      </c>
      <c r="M28">
        <f t="shared" si="10"/>
        <v>16.528925619834709</v>
      </c>
      <c r="N28">
        <f t="shared" si="10"/>
        <v>16.896235078053262</v>
      </c>
      <c r="O28">
        <f t="shared" si="10"/>
        <v>17.263544536271809</v>
      </c>
      <c r="P28">
        <f t="shared" si="10"/>
        <v>17.630853994490355</v>
      </c>
      <c r="Q28">
        <f t="shared" si="10"/>
        <v>17.998163452708908</v>
      </c>
      <c r="R28">
        <f t="shared" si="10"/>
        <v>18.365472910927455</v>
      </c>
      <c r="S28">
        <f t="shared" si="7"/>
        <v>18.732782369146005</v>
      </c>
      <c r="T28">
        <f t="shared" si="7"/>
        <v>19.100091827364555</v>
      </c>
      <c r="U28">
        <f t="shared" si="7"/>
        <v>19.467401285583104</v>
      </c>
      <c r="V28">
        <f t="shared" si="7"/>
        <v>19.834710743801654</v>
      </c>
      <c r="W28">
        <f t="shared" si="7"/>
        <v>20.202020202020201</v>
      </c>
      <c r="X28">
        <f t="shared" si="7"/>
        <v>20.569329660238751</v>
      </c>
      <c r="Y28">
        <f t="shared" si="7"/>
        <v>20.9366391184573</v>
      </c>
      <c r="Z28">
        <f t="shared" si="7"/>
        <v>21.303948576675847</v>
      </c>
      <c r="AA28">
        <f t="shared" si="7"/>
        <v>21.6712580348944</v>
      </c>
      <c r="AB28">
        <f t="shared" si="7"/>
        <v>22.03856749311295</v>
      </c>
      <c r="AC28">
        <f t="shared" si="7"/>
        <v>22.405876951331493</v>
      </c>
      <c r="AD28">
        <f t="shared" si="7"/>
        <v>22.773186409550043</v>
      </c>
      <c r="AE28">
        <f t="shared" si="7"/>
        <v>23.140495867768596</v>
      </c>
      <c r="AF28">
        <f t="shared" si="7"/>
        <v>23.507805325987146</v>
      </c>
      <c r="AG28">
        <f t="shared" si="7"/>
        <v>23.875114784205692</v>
      </c>
      <c r="AH28">
        <f t="shared" si="7"/>
        <v>24.242424242424242</v>
      </c>
      <c r="AI28">
        <f t="shared" si="8"/>
        <v>24.609733700642792</v>
      </c>
      <c r="AJ28">
        <f t="shared" si="8"/>
        <v>24.977043158861338</v>
      </c>
      <c r="AK28">
        <f t="shared" si="8"/>
        <v>25.344352617079888</v>
      </c>
      <c r="AL28">
        <f t="shared" si="8"/>
        <v>25.711662075298442</v>
      </c>
      <c r="AM28">
        <f t="shared" si="8"/>
        <v>26.078971533516984</v>
      </c>
      <c r="AN28">
        <f t="shared" si="8"/>
        <v>26.446280991735534</v>
      </c>
      <c r="AO28">
        <f t="shared" si="8"/>
        <v>26.813590449954088</v>
      </c>
      <c r="AP28">
        <f t="shared" si="8"/>
        <v>27.180899908172638</v>
      </c>
      <c r="AQ28">
        <f t="shared" si="8"/>
        <v>27.548209366391184</v>
      </c>
      <c r="AR28">
        <f t="shared" si="8"/>
        <v>27.915518824609734</v>
      </c>
      <c r="AS28">
        <f t="shared" si="8"/>
        <v>28.282828282828284</v>
      </c>
      <c r="AT28">
        <f t="shared" si="8"/>
        <v>28.65013774104683</v>
      </c>
      <c r="AU28">
        <f t="shared" si="8"/>
        <v>29.01744719926538</v>
      </c>
      <c r="AV28">
        <f t="shared" si="8"/>
        <v>29.38475665748393</v>
      </c>
      <c r="AW28">
        <f t="shared" si="8"/>
        <v>29.752066115702476</v>
      </c>
      <c r="AX28">
        <f t="shared" si="8"/>
        <v>30.119375573921026</v>
      </c>
      <c r="AY28">
        <f t="shared" si="9"/>
        <v>30.486685032139579</v>
      </c>
      <c r="AZ28">
        <f t="shared" si="9"/>
        <v>30.853994490358122</v>
      </c>
      <c r="BA28">
        <f t="shared" si="9"/>
        <v>31.221303948576676</v>
      </c>
      <c r="BB28">
        <f t="shared" si="9"/>
        <v>31.588613406795226</v>
      </c>
      <c r="BC28">
        <f t="shared" si="9"/>
        <v>31.955922865013772</v>
      </c>
      <c r="BD28">
        <f t="shared" si="9"/>
        <v>32.323232323232325</v>
      </c>
      <c r="BE28">
        <f t="shared" si="9"/>
        <v>32.690541781450875</v>
      </c>
      <c r="BF28">
        <f t="shared" si="9"/>
        <v>33.057851239669418</v>
      </c>
    </row>
    <row r="29" spans="2:58">
      <c r="B29" s="33">
        <f t="shared" si="6"/>
        <v>166</v>
      </c>
      <c r="C29">
        <f t="shared" si="10"/>
        <v>12.701408041805777</v>
      </c>
      <c r="D29">
        <f t="shared" si="10"/>
        <v>13.0643054144288</v>
      </c>
      <c r="E29">
        <f t="shared" si="10"/>
        <v>13.42720278705182</v>
      </c>
      <c r="F29">
        <f t="shared" si="10"/>
        <v>13.790100159674843</v>
      </c>
      <c r="G29">
        <f t="shared" si="10"/>
        <v>14.152997532297865</v>
      </c>
      <c r="H29">
        <f t="shared" si="10"/>
        <v>14.51589490492089</v>
      </c>
      <c r="I29">
        <f t="shared" si="10"/>
        <v>14.87879227754391</v>
      </c>
      <c r="J29">
        <f t="shared" si="10"/>
        <v>15.241689650166931</v>
      </c>
      <c r="K29">
        <f t="shared" si="10"/>
        <v>15.604587022789953</v>
      </c>
      <c r="L29">
        <f t="shared" si="10"/>
        <v>15.967484395412979</v>
      </c>
      <c r="M29">
        <f t="shared" si="10"/>
        <v>16.330381768035998</v>
      </c>
      <c r="N29">
        <f t="shared" si="10"/>
        <v>16.693279140659023</v>
      </c>
      <c r="O29">
        <f t="shared" si="10"/>
        <v>17.056176513282043</v>
      </c>
      <c r="P29">
        <f t="shared" si="10"/>
        <v>17.419073885905064</v>
      </c>
      <c r="Q29">
        <f t="shared" si="10"/>
        <v>17.781971258528088</v>
      </c>
      <c r="R29">
        <f t="shared" si="10"/>
        <v>18.144868631151112</v>
      </c>
      <c r="S29">
        <f t="shared" si="7"/>
        <v>18.507766003774133</v>
      </c>
      <c r="T29">
        <f t="shared" si="7"/>
        <v>18.870663376397157</v>
      </c>
      <c r="U29">
        <f t="shared" si="7"/>
        <v>19.233560749020175</v>
      </c>
      <c r="V29">
        <f t="shared" si="7"/>
        <v>19.596458121643199</v>
      </c>
      <c r="W29">
        <f t="shared" si="7"/>
        <v>19.959355494266223</v>
      </c>
      <c r="X29">
        <f t="shared" si="7"/>
        <v>20.322252866889244</v>
      </c>
      <c r="Y29">
        <f t="shared" si="7"/>
        <v>20.685150239512264</v>
      </c>
      <c r="Z29">
        <f t="shared" si="7"/>
        <v>21.048047612135289</v>
      </c>
      <c r="AA29">
        <f t="shared" si="7"/>
        <v>21.410944984758309</v>
      </c>
      <c r="AB29">
        <f t="shared" si="7"/>
        <v>21.77384235738133</v>
      </c>
      <c r="AC29">
        <f t="shared" si="7"/>
        <v>22.136739730004358</v>
      </c>
      <c r="AD29">
        <f t="shared" si="7"/>
        <v>22.499637102627378</v>
      </c>
      <c r="AE29">
        <f t="shared" si="7"/>
        <v>22.862534475250399</v>
      </c>
      <c r="AF29">
        <f t="shared" si="7"/>
        <v>23.225431847873423</v>
      </c>
      <c r="AG29">
        <f t="shared" si="7"/>
        <v>23.588329220496444</v>
      </c>
      <c r="AH29">
        <f t="shared" si="7"/>
        <v>23.951226593119465</v>
      </c>
      <c r="AI29">
        <f t="shared" si="8"/>
        <v>24.314123965742493</v>
      </c>
      <c r="AJ29">
        <f t="shared" si="8"/>
        <v>24.677021338365506</v>
      </c>
      <c r="AK29">
        <f t="shared" si="8"/>
        <v>25.039918710988534</v>
      </c>
      <c r="AL29">
        <f t="shared" si="8"/>
        <v>25.402816083611555</v>
      </c>
      <c r="AM29">
        <f t="shared" si="8"/>
        <v>25.765713456234575</v>
      </c>
      <c r="AN29">
        <f t="shared" si="8"/>
        <v>26.1286108288576</v>
      </c>
      <c r="AO29">
        <f t="shared" si="8"/>
        <v>26.49150820148062</v>
      </c>
      <c r="AP29">
        <f t="shared" si="8"/>
        <v>26.854405574103641</v>
      </c>
      <c r="AQ29">
        <f t="shared" si="8"/>
        <v>27.217302946726669</v>
      </c>
      <c r="AR29">
        <f t="shared" si="8"/>
        <v>27.580200319349686</v>
      </c>
      <c r="AS29">
        <f t="shared" si="8"/>
        <v>27.94309769197271</v>
      </c>
      <c r="AT29">
        <f t="shared" si="8"/>
        <v>28.305995064595731</v>
      </c>
      <c r="AU29">
        <f t="shared" si="8"/>
        <v>28.668892437218751</v>
      </c>
      <c r="AV29">
        <f t="shared" si="8"/>
        <v>29.031789809841779</v>
      </c>
      <c r="AW29">
        <f t="shared" si="8"/>
        <v>29.3946871824648</v>
      </c>
      <c r="AX29">
        <f t="shared" si="8"/>
        <v>29.757584555087821</v>
      </c>
      <c r="AY29">
        <f t="shared" si="9"/>
        <v>30.120481927710845</v>
      </c>
      <c r="AZ29">
        <f t="shared" si="9"/>
        <v>30.483379300333862</v>
      </c>
      <c r="BA29">
        <f t="shared" si="9"/>
        <v>30.84627667295689</v>
      </c>
      <c r="BB29">
        <f t="shared" si="9"/>
        <v>31.209174045579907</v>
      </c>
      <c r="BC29">
        <f t="shared" si="9"/>
        <v>31.572071418202928</v>
      </c>
      <c r="BD29">
        <f t="shared" si="9"/>
        <v>31.934968790825959</v>
      </c>
      <c r="BE29">
        <f t="shared" si="9"/>
        <v>32.297866163448973</v>
      </c>
      <c r="BF29">
        <f t="shared" si="9"/>
        <v>32.660763536071997</v>
      </c>
    </row>
    <row r="30" spans="2:58">
      <c r="B30" s="33">
        <f t="shared" si="6"/>
        <v>167</v>
      </c>
      <c r="C30">
        <f t="shared" si="10"/>
        <v>12.549750797805586</v>
      </c>
      <c r="D30">
        <f t="shared" si="10"/>
        <v>12.908315106314317</v>
      </c>
      <c r="E30">
        <f t="shared" si="10"/>
        <v>13.266879414823048</v>
      </c>
      <c r="F30">
        <f t="shared" si="10"/>
        <v>13.625443723331779</v>
      </c>
      <c r="G30">
        <f t="shared" si="10"/>
        <v>13.984008031840512</v>
      </c>
      <c r="H30">
        <f t="shared" si="10"/>
        <v>14.342572340349243</v>
      </c>
      <c r="I30">
        <f t="shared" si="10"/>
        <v>14.701136648857972</v>
      </c>
      <c r="J30">
        <f t="shared" si="10"/>
        <v>15.059700957366703</v>
      </c>
      <c r="K30">
        <f t="shared" si="10"/>
        <v>15.418265265875434</v>
      </c>
      <c r="L30">
        <f t="shared" si="10"/>
        <v>15.776829574384166</v>
      </c>
      <c r="M30">
        <f t="shared" si="10"/>
        <v>16.135393882892899</v>
      </c>
      <c r="N30">
        <f t="shared" si="10"/>
        <v>16.493958191401628</v>
      </c>
      <c r="O30">
        <f t="shared" si="10"/>
        <v>16.852522499910357</v>
      </c>
      <c r="P30">
        <f t="shared" si="10"/>
        <v>17.21108680841909</v>
      </c>
      <c r="Q30">
        <f t="shared" si="10"/>
        <v>17.569651116927819</v>
      </c>
      <c r="R30">
        <f t="shared" si="10"/>
        <v>17.928215425436548</v>
      </c>
      <c r="S30">
        <f t="shared" si="7"/>
        <v>18.286779733945284</v>
      </c>
      <c r="T30">
        <f t="shared" si="7"/>
        <v>18.645344042454013</v>
      </c>
      <c r="U30">
        <f t="shared" si="7"/>
        <v>19.003908350962746</v>
      </c>
      <c r="V30">
        <f t="shared" si="7"/>
        <v>19.362472659471475</v>
      </c>
      <c r="W30">
        <f t="shared" si="7"/>
        <v>19.721036967980204</v>
      </c>
      <c r="X30">
        <f t="shared" si="7"/>
        <v>20.079601276488937</v>
      </c>
      <c r="Y30">
        <f t="shared" si="7"/>
        <v>20.438165584997673</v>
      </c>
      <c r="Z30">
        <f t="shared" si="7"/>
        <v>20.796729893506402</v>
      </c>
      <c r="AA30">
        <f t="shared" si="7"/>
        <v>21.155294202015131</v>
      </c>
      <c r="AB30">
        <f t="shared" si="7"/>
        <v>21.51385851052386</v>
      </c>
      <c r="AC30">
        <f t="shared" si="7"/>
        <v>21.872422819032593</v>
      </c>
      <c r="AD30">
        <f t="shared" si="7"/>
        <v>22.230987127541322</v>
      </c>
      <c r="AE30">
        <f t="shared" si="7"/>
        <v>22.589551436050055</v>
      </c>
      <c r="AF30">
        <f t="shared" si="7"/>
        <v>22.948115744558788</v>
      </c>
      <c r="AG30">
        <f t="shared" si="7"/>
        <v>23.306680053067517</v>
      </c>
      <c r="AH30">
        <f t="shared" si="7"/>
        <v>23.665244361576249</v>
      </c>
      <c r="AI30">
        <f t="shared" si="8"/>
        <v>24.023808670084978</v>
      </c>
      <c r="AJ30">
        <f t="shared" si="8"/>
        <v>24.382372978593711</v>
      </c>
      <c r="AK30">
        <f t="shared" si="8"/>
        <v>24.74093728710244</v>
      </c>
      <c r="AL30">
        <f t="shared" si="8"/>
        <v>25.099501595611173</v>
      </c>
      <c r="AM30">
        <f t="shared" si="8"/>
        <v>25.458065904119906</v>
      </c>
      <c r="AN30">
        <f t="shared" si="8"/>
        <v>25.816630212628635</v>
      </c>
      <c r="AO30">
        <f t="shared" si="8"/>
        <v>26.175194521137367</v>
      </c>
      <c r="AP30">
        <f t="shared" si="8"/>
        <v>26.533758829646096</v>
      </c>
      <c r="AQ30">
        <f t="shared" si="8"/>
        <v>26.892323138154829</v>
      </c>
      <c r="AR30">
        <f t="shared" si="8"/>
        <v>27.250887446663558</v>
      </c>
      <c r="AS30">
        <f t="shared" si="8"/>
        <v>27.609451755172291</v>
      </c>
      <c r="AT30">
        <f t="shared" si="8"/>
        <v>27.968016063681024</v>
      </c>
      <c r="AU30">
        <f t="shared" si="8"/>
        <v>28.326580372189753</v>
      </c>
      <c r="AV30">
        <f t="shared" si="8"/>
        <v>28.685144680698485</v>
      </c>
      <c r="AW30">
        <f t="shared" si="8"/>
        <v>29.043708989207214</v>
      </c>
      <c r="AX30">
        <f t="shared" si="8"/>
        <v>29.402273297715944</v>
      </c>
      <c r="AY30">
        <f t="shared" si="9"/>
        <v>29.760837606224673</v>
      </c>
      <c r="AZ30">
        <f t="shared" si="9"/>
        <v>30.119401914733405</v>
      </c>
      <c r="BA30">
        <f t="shared" si="9"/>
        <v>30.477966223242142</v>
      </c>
      <c r="BB30">
        <f t="shared" si="9"/>
        <v>30.836530531750867</v>
      </c>
      <c r="BC30">
        <f t="shared" si="9"/>
        <v>31.1950948402596</v>
      </c>
      <c r="BD30">
        <f t="shared" si="9"/>
        <v>31.553659148768332</v>
      </c>
      <c r="BE30">
        <f t="shared" si="9"/>
        <v>31.912223457277062</v>
      </c>
      <c r="BF30">
        <f t="shared" si="9"/>
        <v>32.270787765785798</v>
      </c>
    </row>
    <row r="31" spans="2:58">
      <c r="B31" s="33">
        <f t="shared" si="6"/>
        <v>168</v>
      </c>
      <c r="C31">
        <f t="shared" si="10"/>
        <v>12.400793650793652</v>
      </c>
      <c r="D31">
        <f t="shared" si="10"/>
        <v>12.755102040816325</v>
      </c>
      <c r="E31">
        <f t="shared" si="10"/>
        <v>13.109410430839</v>
      </c>
      <c r="F31">
        <f t="shared" si="10"/>
        <v>13.463718820861679</v>
      </c>
      <c r="G31">
        <f t="shared" si="10"/>
        <v>13.818027210884354</v>
      </c>
      <c r="H31">
        <f t="shared" si="10"/>
        <v>14.172335600907029</v>
      </c>
      <c r="I31">
        <f t="shared" si="10"/>
        <v>14.526643990929704</v>
      </c>
      <c r="J31">
        <f t="shared" si="10"/>
        <v>14.88095238095238</v>
      </c>
      <c r="K31">
        <f t="shared" si="10"/>
        <v>15.235260770975055</v>
      </c>
      <c r="L31">
        <f t="shared" si="10"/>
        <v>15.589569160997733</v>
      </c>
      <c r="M31">
        <f t="shared" si="10"/>
        <v>15.943877551020408</v>
      </c>
      <c r="N31">
        <f t="shared" si="10"/>
        <v>16.298185941043087</v>
      </c>
      <c r="O31">
        <f t="shared" si="10"/>
        <v>16.65249433106576</v>
      </c>
      <c r="P31">
        <f t="shared" si="10"/>
        <v>17.006802721088434</v>
      </c>
      <c r="Q31">
        <f t="shared" si="10"/>
        <v>17.361111111111111</v>
      </c>
      <c r="R31">
        <f t="shared" si="10"/>
        <v>17.715419501133788</v>
      </c>
      <c r="S31">
        <f t="shared" si="7"/>
        <v>18.069727891156461</v>
      </c>
      <c r="T31">
        <f t="shared" si="7"/>
        <v>18.424036281179138</v>
      </c>
      <c r="U31">
        <f t="shared" si="7"/>
        <v>18.778344671201815</v>
      </c>
      <c r="V31">
        <f t="shared" si="7"/>
        <v>19.132653061224492</v>
      </c>
      <c r="W31">
        <f t="shared" si="7"/>
        <v>19.486961451247165</v>
      </c>
      <c r="X31">
        <f t="shared" si="7"/>
        <v>19.841269841269842</v>
      </c>
      <c r="Y31">
        <f t="shared" si="7"/>
        <v>20.195578231292519</v>
      </c>
      <c r="Z31">
        <f t="shared" si="7"/>
        <v>20.549886621315192</v>
      </c>
      <c r="AA31">
        <f t="shared" si="7"/>
        <v>20.904195011337869</v>
      </c>
      <c r="AB31">
        <f t="shared" si="7"/>
        <v>21.258503401360546</v>
      </c>
      <c r="AC31">
        <f t="shared" si="7"/>
        <v>21.612811791383219</v>
      </c>
      <c r="AD31">
        <f t="shared" si="7"/>
        <v>21.967120181405896</v>
      </c>
      <c r="AE31">
        <f t="shared" si="7"/>
        <v>22.321428571428569</v>
      </c>
      <c r="AF31">
        <f t="shared" si="7"/>
        <v>22.675736961451246</v>
      </c>
      <c r="AG31">
        <f t="shared" si="7"/>
        <v>23.030045351473927</v>
      </c>
      <c r="AH31">
        <f t="shared" si="7"/>
        <v>23.3843537414966</v>
      </c>
      <c r="AI31">
        <f t="shared" si="8"/>
        <v>23.738662131519277</v>
      </c>
      <c r="AJ31">
        <f t="shared" si="8"/>
        <v>24.09297052154195</v>
      </c>
      <c r="AK31">
        <f t="shared" si="8"/>
        <v>24.447278911564627</v>
      </c>
      <c r="AL31">
        <f t="shared" si="8"/>
        <v>24.801587301587304</v>
      </c>
      <c r="AM31">
        <f t="shared" si="8"/>
        <v>25.155895691609977</v>
      </c>
      <c r="AN31">
        <f t="shared" si="8"/>
        <v>25.510204081632651</v>
      </c>
      <c r="AO31">
        <f t="shared" si="8"/>
        <v>25.864512471655328</v>
      </c>
      <c r="AP31">
        <f t="shared" si="8"/>
        <v>26.218820861678001</v>
      </c>
      <c r="AQ31">
        <f t="shared" si="8"/>
        <v>26.573129251700685</v>
      </c>
      <c r="AR31">
        <f t="shared" si="8"/>
        <v>26.927437641723358</v>
      </c>
      <c r="AS31">
        <f t="shared" si="8"/>
        <v>27.281746031746032</v>
      </c>
      <c r="AT31">
        <f t="shared" si="8"/>
        <v>27.636054421768709</v>
      </c>
      <c r="AU31">
        <f t="shared" si="8"/>
        <v>27.990362811791382</v>
      </c>
      <c r="AV31">
        <f t="shared" si="8"/>
        <v>28.344671201814059</v>
      </c>
      <c r="AW31">
        <f t="shared" si="8"/>
        <v>28.698979591836736</v>
      </c>
      <c r="AX31">
        <f t="shared" si="8"/>
        <v>29.053287981859409</v>
      </c>
      <c r="AY31">
        <f t="shared" si="9"/>
        <v>29.407596371882086</v>
      </c>
      <c r="AZ31">
        <f t="shared" si="9"/>
        <v>29.761904761904759</v>
      </c>
      <c r="BA31">
        <f t="shared" si="9"/>
        <v>30.116213151927436</v>
      </c>
      <c r="BB31">
        <f t="shared" si="9"/>
        <v>30.470521541950109</v>
      </c>
      <c r="BC31">
        <f t="shared" si="9"/>
        <v>30.824829931972793</v>
      </c>
      <c r="BD31">
        <f t="shared" si="9"/>
        <v>31.179138321995467</v>
      </c>
      <c r="BE31">
        <f t="shared" si="9"/>
        <v>31.53344671201814</v>
      </c>
      <c r="BF31">
        <f t="shared" si="9"/>
        <v>31.887755102040817</v>
      </c>
    </row>
    <row r="32" spans="2:58">
      <c r="B32" s="33">
        <f t="shared" si="6"/>
        <v>169</v>
      </c>
      <c r="C32">
        <f t="shared" si="10"/>
        <v>12.254472882602149</v>
      </c>
      <c r="D32">
        <f t="shared" si="10"/>
        <v>12.604600679247927</v>
      </c>
      <c r="E32">
        <f t="shared" si="10"/>
        <v>12.954728475893702</v>
      </c>
      <c r="F32">
        <f t="shared" si="10"/>
        <v>13.304856272539478</v>
      </c>
      <c r="G32">
        <f t="shared" si="10"/>
        <v>13.654984069185252</v>
      </c>
      <c r="H32">
        <f t="shared" si="10"/>
        <v>14.005111865831028</v>
      </c>
      <c r="I32">
        <f t="shared" si="10"/>
        <v>14.355239662476803</v>
      </c>
      <c r="J32">
        <f t="shared" si="10"/>
        <v>14.705367459122579</v>
      </c>
      <c r="K32">
        <f t="shared" si="10"/>
        <v>15.055495255768356</v>
      </c>
      <c r="L32">
        <f t="shared" si="10"/>
        <v>15.405623052414132</v>
      </c>
      <c r="M32">
        <f t="shared" si="10"/>
        <v>15.755750849059909</v>
      </c>
      <c r="N32">
        <f t="shared" si="10"/>
        <v>16.105878645705683</v>
      </c>
      <c r="O32">
        <f t="shared" si="10"/>
        <v>16.456006442351459</v>
      </c>
      <c r="P32">
        <f t="shared" si="10"/>
        <v>16.806134238997235</v>
      </c>
      <c r="Q32">
        <f t="shared" si="10"/>
        <v>17.15626203564301</v>
      </c>
      <c r="R32">
        <f t="shared" si="10"/>
        <v>17.506389832288786</v>
      </c>
      <c r="S32">
        <f t="shared" si="7"/>
        <v>17.856517628934558</v>
      </c>
      <c r="T32">
        <f t="shared" si="7"/>
        <v>18.206645425580337</v>
      </c>
      <c r="U32">
        <f t="shared" si="7"/>
        <v>18.556773222226113</v>
      </c>
      <c r="V32">
        <f t="shared" si="7"/>
        <v>18.906901018871888</v>
      </c>
      <c r="W32">
        <f t="shared" si="7"/>
        <v>19.257028815517664</v>
      </c>
      <c r="X32">
        <f t="shared" si="7"/>
        <v>19.607156612163443</v>
      </c>
      <c r="Y32">
        <f t="shared" si="7"/>
        <v>19.957284408809215</v>
      </c>
      <c r="Z32">
        <f t="shared" si="7"/>
        <v>20.307412205454991</v>
      </c>
      <c r="AA32">
        <f t="shared" si="7"/>
        <v>20.657540002100767</v>
      </c>
      <c r="AB32">
        <f t="shared" si="7"/>
        <v>21.007667798746539</v>
      </c>
      <c r="AC32">
        <f t="shared" si="7"/>
        <v>21.357795595392318</v>
      </c>
      <c r="AD32">
        <f t="shared" si="7"/>
        <v>21.707923392038094</v>
      </c>
      <c r="AE32">
        <f t="shared" si="7"/>
        <v>22.058051188683873</v>
      </c>
      <c r="AF32">
        <f t="shared" si="7"/>
        <v>22.408178985329645</v>
      </c>
      <c r="AG32">
        <f t="shared" si="7"/>
        <v>22.758306781975424</v>
      </c>
      <c r="AH32">
        <f t="shared" si="7"/>
        <v>23.108434578621196</v>
      </c>
      <c r="AI32">
        <f t="shared" si="8"/>
        <v>23.458562375266975</v>
      </c>
      <c r="AJ32">
        <f t="shared" si="8"/>
        <v>23.808690171912748</v>
      </c>
      <c r="AK32">
        <f t="shared" si="8"/>
        <v>24.15881796855852</v>
      </c>
      <c r="AL32">
        <f t="shared" si="8"/>
        <v>24.508945765204299</v>
      </c>
      <c r="AM32">
        <f t="shared" si="8"/>
        <v>24.859073561850074</v>
      </c>
      <c r="AN32">
        <f t="shared" si="8"/>
        <v>25.209201358495854</v>
      </c>
      <c r="AO32">
        <f t="shared" si="8"/>
        <v>25.559329155141626</v>
      </c>
      <c r="AP32">
        <f t="shared" si="8"/>
        <v>25.909456951787405</v>
      </c>
      <c r="AQ32">
        <f t="shared" si="8"/>
        <v>26.259584748433177</v>
      </c>
      <c r="AR32">
        <f t="shared" si="8"/>
        <v>26.609712545078956</v>
      </c>
      <c r="AS32">
        <f t="shared" si="8"/>
        <v>26.959840341724728</v>
      </c>
      <c r="AT32">
        <f t="shared" si="8"/>
        <v>27.309968138370504</v>
      </c>
      <c r="AU32">
        <f t="shared" si="8"/>
        <v>27.66009593501628</v>
      </c>
      <c r="AV32">
        <f t="shared" si="8"/>
        <v>28.010223731662055</v>
      </c>
      <c r="AW32">
        <f t="shared" si="8"/>
        <v>28.360351528307834</v>
      </c>
      <c r="AX32">
        <f t="shared" si="8"/>
        <v>28.710479324953607</v>
      </c>
      <c r="AY32">
        <f t="shared" si="9"/>
        <v>29.060607121599386</v>
      </c>
      <c r="AZ32">
        <f t="shared" si="9"/>
        <v>29.410734918245158</v>
      </c>
      <c r="BA32">
        <f t="shared" si="9"/>
        <v>29.760862714890937</v>
      </c>
      <c r="BB32">
        <f t="shared" si="9"/>
        <v>30.110990511536713</v>
      </c>
      <c r="BC32">
        <f t="shared" si="9"/>
        <v>30.461118308182485</v>
      </c>
      <c r="BD32">
        <f t="shared" si="9"/>
        <v>30.811246104828264</v>
      </c>
      <c r="BE32">
        <f t="shared" si="9"/>
        <v>31.16137390147404</v>
      </c>
      <c r="BF32">
        <f t="shared" si="9"/>
        <v>31.511501698119819</v>
      </c>
    </row>
    <row r="33" spans="2:58">
      <c r="B33" s="33">
        <f t="shared" si="6"/>
        <v>170</v>
      </c>
      <c r="C33">
        <f t="shared" si="10"/>
        <v>12.110726643598616</v>
      </c>
      <c r="D33">
        <f t="shared" si="10"/>
        <v>12.45674740484429</v>
      </c>
      <c r="E33">
        <f t="shared" si="10"/>
        <v>12.802768166089965</v>
      </c>
      <c r="F33">
        <f t="shared" si="10"/>
        <v>13.148788927335641</v>
      </c>
      <c r="G33">
        <f t="shared" si="10"/>
        <v>13.494809688581315</v>
      </c>
      <c r="H33">
        <f t="shared" si="10"/>
        <v>13.840830449826989</v>
      </c>
      <c r="I33">
        <f t="shared" si="10"/>
        <v>14.186851211072664</v>
      </c>
      <c r="J33">
        <f t="shared" si="10"/>
        <v>14.53287197231834</v>
      </c>
      <c r="K33">
        <f t="shared" si="10"/>
        <v>14.878892733564014</v>
      </c>
      <c r="L33">
        <f t="shared" si="10"/>
        <v>15.224913494809691</v>
      </c>
      <c r="M33">
        <f t="shared" si="10"/>
        <v>15.570934256055363</v>
      </c>
      <c r="N33">
        <f t="shared" si="10"/>
        <v>15.916955017301037</v>
      </c>
      <c r="O33">
        <f t="shared" si="10"/>
        <v>16.262975778546714</v>
      </c>
      <c r="P33">
        <f t="shared" si="10"/>
        <v>16.608996539792386</v>
      </c>
      <c r="Q33">
        <f t="shared" si="10"/>
        <v>16.955017301038062</v>
      </c>
      <c r="R33">
        <f t="shared" si="10"/>
        <v>17.301038062283737</v>
      </c>
      <c r="S33">
        <f t="shared" si="7"/>
        <v>17.647058823529409</v>
      </c>
      <c r="T33">
        <f t="shared" si="7"/>
        <v>17.993079584775089</v>
      </c>
      <c r="U33">
        <f t="shared" si="7"/>
        <v>18.339100346020761</v>
      </c>
      <c r="V33">
        <f t="shared" si="7"/>
        <v>18.685121107266436</v>
      </c>
      <c r="W33">
        <f t="shared" si="7"/>
        <v>19.031141868512112</v>
      </c>
      <c r="X33">
        <f t="shared" si="7"/>
        <v>19.377162629757784</v>
      </c>
      <c r="Y33">
        <f t="shared" si="7"/>
        <v>19.723183391003456</v>
      </c>
      <c r="Z33">
        <f t="shared" si="7"/>
        <v>20.069204152249135</v>
      </c>
      <c r="AA33">
        <f t="shared" si="7"/>
        <v>20.415224913494811</v>
      </c>
      <c r="AB33">
        <f t="shared" si="7"/>
        <v>20.761245674740486</v>
      </c>
      <c r="AC33">
        <f t="shared" si="7"/>
        <v>21.107266435986162</v>
      </c>
      <c r="AD33">
        <f t="shared" si="7"/>
        <v>21.45328719723183</v>
      </c>
      <c r="AE33">
        <f t="shared" si="7"/>
        <v>21.79930795847751</v>
      </c>
      <c r="AF33">
        <f t="shared" si="7"/>
        <v>22.145328719723182</v>
      </c>
      <c r="AG33">
        <f t="shared" si="7"/>
        <v>22.491349480968857</v>
      </c>
      <c r="AH33">
        <f t="shared" si="7"/>
        <v>22.837370242214536</v>
      </c>
      <c r="AI33">
        <f t="shared" si="8"/>
        <v>23.183391003460205</v>
      </c>
      <c r="AJ33">
        <f t="shared" si="8"/>
        <v>23.529411764705884</v>
      </c>
      <c r="AK33">
        <f t="shared" si="8"/>
        <v>23.875432525951556</v>
      </c>
      <c r="AL33">
        <f t="shared" si="8"/>
        <v>24.221453287197232</v>
      </c>
      <c r="AM33">
        <f t="shared" si="8"/>
        <v>24.567474048442911</v>
      </c>
      <c r="AN33">
        <f t="shared" si="8"/>
        <v>24.913494809688579</v>
      </c>
      <c r="AO33">
        <f t="shared" si="8"/>
        <v>25.259515570934255</v>
      </c>
      <c r="AP33">
        <f t="shared" si="8"/>
        <v>25.605536332179931</v>
      </c>
      <c r="AQ33">
        <f t="shared" si="8"/>
        <v>25.951557093425603</v>
      </c>
      <c r="AR33">
        <f t="shared" si="8"/>
        <v>26.297577854671282</v>
      </c>
      <c r="AS33">
        <f t="shared" si="8"/>
        <v>26.643598615916954</v>
      </c>
      <c r="AT33">
        <f t="shared" si="8"/>
        <v>26.989619377162629</v>
      </c>
      <c r="AU33">
        <f t="shared" si="8"/>
        <v>27.335640138408305</v>
      </c>
      <c r="AV33">
        <f t="shared" si="8"/>
        <v>27.681660899653977</v>
      </c>
      <c r="AW33">
        <f t="shared" si="8"/>
        <v>28.027681660899653</v>
      </c>
      <c r="AX33">
        <f t="shared" si="8"/>
        <v>28.373702422145328</v>
      </c>
      <c r="AY33">
        <f t="shared" si="9"/>
        <v>28.719723183391004</v>
      </c>
      <c r="AZ33">
        <f t="shared" si="9"/>
        <v>29.065743944636679</v>
      </c>
      <c r="BA33">
        <f t="shared" si="9"/>
        <v>29.411764705882351</v>
      </c>
      <c r="BB33">
        <f t="shared" si="9"/>
        <v>29.757785467128027</v>
      </c>
      <c r="BC33">
        <f t="shared" si="9"/>
        <v>30.103806228373699</v>
      </c>
      <c r="BD33">
        <f t="shared" si="9"/>
        <v>30.449826989619382</v>
      </c>
      <c r="BE33">
        <f t="shared" si="9"/>
        <v>30.79584775086505</v>
      </c>
      <c r="BF33">
        <f t="shared" si="9"/>
        <v>31.141868512110726</v>
      </c>
    </row>
    <row r="34" spans="2:58">
      <c r="B34" s="33">
        <f t="shared" si="6"/>
        <v>171</v>
      </c>
      <c r="C34">
        <f t="shared" si="10"/>
        <v>11.969494887315754</v>
      </c>
      <c r="D34">
        <f t="shared" si="10"/>
        <v>12.311480455524777</v>
      </c>
      <c r="E34">
        <f t="shared" si="10"/>
        <v>12.653466023733797</v>
      </c>
      <c r="F34">
        <f t="shared" si="10"/>
        <v>12.995451591942819</v>
      </c>
      <c r="G34">
        <f t="shared" si="10"/>
        <v>13.337437160151842</v>
      </c>
      <c r="H34">
        <f t="shared" si="10"/>
        <v>13.679422728360862</v>
      </c>
      <c r="I34">
        <f t="shared" si="10"/>
        <v>14.021408296569884</v>
      </c>
      <c r="J34">
        <f t="shared" si="10"/>
        <v>14.363393864778905</v>
      </c>
      <c r="K34">
        <f t="shared" si="10"/>
        <v>14.705379432987927</v>
      </c>
      <c r="L34">
        <f t="shared" si="10"/>
        <v>15.047365001196948</v>
      </c>
      <c r="M34">
        <f t="shared" si="10"/>
        <v>15.38935056940597</v>
      </c>
      <c r="N34">
        <f t="shared" si="10"/>
        <v>15.73133613761499</v>
      </c>
      <c r="O34">
        <f t="shared" si="10"/>
        <v>16.073321705824011</v>
      </c>
      <c r="P34">
        <f t="shared" si="10"/>
        <v>16.415307274033037</v>
      </c>
      <c r="Q34">
        <f t="shared" si="10"/>
        <v>16.757292842242059</v>
      </c>
      <c r="R34">
        <f t="shared" si="10"/>
        <v>17.099278410451078</v>
      </c>
      <c r="S34">
        <f t="shared" ref="S34:BF35" si="11">+S$2/$B34/$B34*10000</f>
        <v>17.4412639786601</v>
      </c>
      <c r="T34">
        <f t="shared" si="11"/>
        <v>17.783249546869122</v>
      </c>
      <c r="U34">
        <f t="shared" si="11"/>
        <v>18.125235115078144</v>
      </c>
      <c r="V34">
        <f t="shared" si="11"/>
        <v>18.467220683287163</v>
      </c>
      <c r="W34">
        <f t="shared" si="11"/>
        <v>18.809206251496185</v>
      </c>
      <c r="X34">
        <f t="shared" si="11"/>
        <v>19.151191819705208</v>
      </c>
      <c r="Y34">
        <f t="shared" si="11"/>
        <v>19.49317738791423</v>
      </c>
      <c r="Z34">
        <f t="shared" si="11"/>
        <v>19.835162956123252</v>
      </c>
      <c r="AA34">
        <f t="shared" si="11"/>
        <v>20.177148524332271</v>
      </c>
      <c r="AB34">
        <f t="shared" si="11"/>
        <v>20.519134092541297</v>
      </c>
      <c r="AC34">
        <f t="shared" si="11"/>
        <v>20.861119660750315</v>
      </c>
      <c r="AD34">
        <f t="shared" si="11"/>
        <v>21.203105228959338</v>
      </c>
      <c r="AE34">
        <f t="shared" si="11"/>
        <v>21.545090797168356</v>
      </c>
      <c r="AF34">
        <f t="shared" si="11"/>
        <v>21.887076365377382</v>
      </c>
      <c r="AG34">
        <f t="shared" si="11"/>
        <v>22.229061933586401</v>
      </c>
      <c r="AH34">
        <f t="shared" si="11"/>
        <v>22.571047501795423</v>
      </c>
      <c r="AI34">
        <f t="shared" si="11"/>
        <v>22.913033070004442</v>
      </c>
      <c r="AJ34">
        <f t="shared" si="11"/>
        <v>23.255018638213468</v>
      </c>
      <c r="AK34">
        <f t="shared" si="11"/>
        <v>23.597004206422486</v>
      </c>
      <c r="AL34">
        <f t="shared" si="11"/>
        <v>23.938989774631509</v>
      </c>
      <c r="AM34">
        <f t="shared" si="11"/>
        <v>24.280975342840531</v>
      </c>
      <c r="AN34">
        <f t="shared" si="11"/>
        <v>24.622960911049553</v>
      </c>
      <c r="AO34">
        <f t="shared" si="11"/>
        <v>24.964946479258572</v>
      </c>
      <c r="AP34">
        <f t="shared" si="11"/>
        <v>25.306932047467594</v>
      </c>
      <c r="AQ34">
        <f t="shared" si="11"/>
        <v>25.648917615676616</v>
      </c>
      <c r="AR34">
        <f t="shared" si="11"/>
        <v>25.990903183885639</v>
      </c>
      <c r="AS34">
        <f t="shared" si="11"/>
        <v>26.332888752094661</v>
      </c>
      <c r="AT34">
        <f t="shared" si="11"/>
        <v>26.674874320303683</v>
      </c>
      <c r="AU34">
        <f t="shared" si="11"/>
        <v>27.016859888512705</v>
      </c>
      <c r="AV34">
        <f t="shared" si="11"/>
        <v>27.358845456721724</v>
      </c>
      <c r="AW34">
        <f t="shared" si="11"/>
        <v>27.700831024930746</v>
      </c>
      <c r="AX34">
        <f t="shared" si="11"/>
        <v>28.042816593139769</v>
      </c>
      <c r="AY34">
        <f t="shared" si="11"/>
        <v>28.384802161348791</v>
      </c>
      <c r="AZ34">
        <f t="shared" si="11"/>
        <v>28.72678772955781</v>
      </c>
      <c r="BA34">
        <f t="shared" si="11"/>
        <v>29.068773297766835</v>
      </c>
      <c r="BB34">
        <f t="shared" si="11"/>
        <v>29.410758865975854</v>
      </c>
      <c r="BC34">
        <f t="shared" si="11"/>
        <v>29.75274443418488</v>
      </c>
      <c r="BD34">
        <f t="shared" si="11"/>
        <v>30.094730002393895</v>
      </c>
      <c r="BE34">
        <f t="shared" si="11"/>
        <v>30.436715570602924</v>
      </c>
      <c r="BF34">
        <f t="shared" si="11"/>
        <v>30.77870113881194</v>
      </c>
    </row>
    <row r="35" spans="2:58">
      <c r="B35" s="33">
        <f t="shared" si="6"/>
        <v>172</v>
      </c>
      <c r="C35">
        <f t="shared" ref="C35:R35" si="12">+C$2/$B35/$B35*10000</f>
        <v>11.83071930773391</v>
      </c>
      <c r="D35">
        <f t="shared" si="12"/>
        <v>12.168739859383452</v>
      </c>
      <c r="E35">
        <f t="shared" si="12"/>
        <v>12.506760411032991</v>
      </c>
      <c r="F35">
        <f t="shared" si="12"/>
        <v>12.844780962682531</v>
      </c>
      <c r="G35">
        <f t="shared" si="12"/>
        <v>13.182801514332072</v>
      </c>
      <c r="H35">
        <f t="shared" si="12"/>
        <v>13.520822065981612</v>
      </c>
      <c r="I35">
        <f t="shared" si="12"/>
        <v>13.858842617631153</v>
      </c>
      <c r="J35">
        <f t="shared" si="12"/>
        <v>14.196863169280691</v>
      </c>
      <c r="K35">
        <f t="shared" si="12"/>
        <v>14.534883720930232</v>
      </c>
      <c r="L35">
        <f t="shared" si="12"/>
        <v>14.872904272579774</v>
      </c>
      <c r="M35">
        <f t="shared" si="12"/>
        <v>15.210924824229314</v>
      </c>
      <c r="N35">
        <f t="shared" si="12"/>
        <v>15.548945375878853</v>
      </c>
      <c r="O35">
        <f t="shared" si="12"/>
        <v>15.886965927528394</v>
      </c>
      <c r="P35">
        <f t="shared" si="12"/>
        <v>16.224986479177936</v>
      </c>
      <c r="Q35">
        <f t="shared" si="12"/>
        <v>16.563007030827475</v>
      </c>
      <c r="R35">
        <f t="shared" si="12"/>
        <v>16.901027582477017</v>
      </c>
      <c r="S35">
        <f t="shared" si="11"/>
        <v>17.239048134126556</v>
      </c>
      <c r="T35">
        <f t="shared" si="11"/>
        <v>17.577068685776094</v>
      </c>
      <c r="U35">
        <f t="shared" si="11"/>
        <v>17.915089237425637</v>
      </c>
      <c r="V35">
        <f t="shared" si="11"/>
        <v>18.253109789075175</v>
      </c>
      <c r="W35">
        <f t="shared" si="11"/>
        <v>18.591130340724717</v>
      </c>
      <c r="X35">
        <f t="shared" si="11"/>
        <v>18.92915089237426</v>
      </c>
      <c r="Y35">
        <f t="shared" si="11"/>
        <v>19.267171444023795</v>
      </c>
      <c r="Z35">
        <f t="shared" si="11"/>
        <v>19.605191995673337</v>
      </c>
      <c r="AA35">
        <f t="shared" si="11"/>
        <v>19.943212547322876</v>
      </c>
      <c r="AB35">
        <f t="shared" si="11"/>
        <v>20.281233098972418</v>
      </c>
      <c r="AC35">
        <f t="shared" si="11"/>
        <v>20.619253650621957</v>
      </c>
      <c r="AD35">
        <f t="shared" si="11"/>
        <v>20.957274202271499</v>
      </c>
      <c r="AE35">
        <f t="shared" si="11"/>
        <v>21.295294753921038</v>
      </c>
      <c r="AF35">
        <f t="shared" si="11"/>
        <v>21.63331530557058</v>
      </c>
      <c r="AG35">
        <f t="shared" si="11"/>
        <v>21.971335857220122</v>
      </c>
      <c r="AH35">
        <f t="shared" si="11"/>
        <v>22.309356408869661</v>
      </c>
      <c r="AI35">
        <f t="shared" si="11"/>
        <v>22.647376960519203</v>
      </c>
      <c r="AJ35">
        <f t="shared" si="11"/>
        <v>22.985397512168738</v>
      </c>
      <c r="AK35">
        <f t="shared" si="11"/>
        <v>23.323418063818281</v>
      </c>
      <c r="AL35">
        <f t="shared" si="11"/>
        <v>23.661438615467819</v>
      </c>
      <c r="AM35">
        <f t="shared" si="11"/>
        <v>23.999459167117362</v>
      </c>
      <c r="AN35">
        <f t="shared" si="11"/>
        <v>24.337479718766904</v>
      </c>
      <c r="AO35">
        <f t="shared" si="11"/>
        <v>24.675500270416439</v>
      </c>
      <c r="AP35">
        <f t="shared" si="11"/>
        <v>25.013520822065981</v>
      </c>
      <c r="AQ35">
        <f t="shared" si="11"/>
        <v>25.35154137371552</v>
      </c>
      <c r="AR35">
        <f t="shared" si="11"/>
        <v>25.689561925365062</v>
      </c>
      <c r="AS35">
        <f t="shared" si="11"/>
        <v>26.027582477014601</v>
      </c>
      <c r="AT35">
        <f t="shared" si="11"/>
        <v>26.365603028664143</v>
      </c>
      <c r="AU35">
        <f t="shared" si="11"/>
        <v>26.703623580313682</v>
      </c>
      <c r="AV35">
        <f t="shared" si="11"/>
        <v>27.041644131963224</v>
      </c>
      <c r="AW35">
        <f t="shared" si="11"/>
        <v>27.379664683612766</v>
      </c>
      <c r="AX35">
        <f t="shared" si="11"/>
        <v>27.717685235262305</v>
      </c>
      <c r="AY35">
        <f t="shared" si="11"/>
        <v>28.055705786911847</v>
      </c>
      <c r="AZ35">
        <f t="shared" si="11"/>
        <v>28.393726338561383</v>
      </c>
      <c r="BA35">
        <f t="shared" si="11"/>
        <v>28.731746890210925</v>
      </c>
      <c r="BB35">
        <f t="shared" si="11"/>
        <v>29.069767441860463</v>
      </c>
      <c r="BC35">
        <f t="shared" si="11"/>
        <v>29.407787993510006</v>
      </c>
      <c r="BD35">
        <f t="shared" si="11"/>
        <v>29.745808545159548</v>
      </c>
      <c r="BE35">
        <f t="shared" si="11"/>
        <v>30.083829096809087</v>
      </c>
      <c r="BF35">
        <f t="shared" si="11"/>
        <v>30.421849648458629</v>
      </c>
    </row>
    <row r="36" spans="2:58">
      <c r="B36" s="33">
        <f t="shared" si="6"/>
        <v>173</v>
      </c>
      <c r="C36">
        <f t="shared" ref="C36:BF40" si="13">+C$2/$B36/$B36*10000</f>
        <v>11.694343279093856</v>
      </c>
      <c r="D36">
        <f t="shared" si="13"/>
        <v>12.028467372782252</v>
      </c>
      <c r="E36">
        <f t="shared" si="13"/>
        <v>12.362591466470647</v>
      </c>
      <c r="F36">
        <f t="shared" si="13"/>
        <v>12.696715560159044</v>
      </c>
      <c r="G36">
        <f t="shared" si="13"/>
        <v>13.030839653847439</v>
      </c>
      <c r="H36">
        <f t="shared" si="13"/>
        <v>13.364963747535834</v>
      </c>
      <c r="I36">
        <f t="shared" si="13"/>
        <v>13.69908784122423</v>
      </c>
      <c r="J36">
        <f t="shared" si="13"/>
        <v>14.033211934912627</v>
      </c>
      <c r="K36">
        <f t="shared" si="13"/>
        <v>14.367336028601022</v>
      </c>
      <c r="L36">
        <f t="shared" si="13"/>
        <v>14.701460122289417</v>
      </c>
      <c r="M36">
        <f t="shared" si="13"/>
        <v>15.035584215977813</v>
      </c>
      <c r="N36">
        <f t="shared" si="13"/>
        <v>15.36970830966621</v>
      </c>
      <c r="O36">
        <f t="shared" si="13"/>
        <v>15.703832403354603</v>
      </c>
      <c r="P36">
        <f t="shared" si="13"/>
        <v>16.037956497043002</v>
      </c>
      <c r="Q36">
        <f t="shared" si="13"/>
        <v>16.3720805907314</v>
      </c>
      <c r="R36">
        <f t="shared" si="13"/>
        <v>16.706204684419795</v>
      </c>
      <c r="S36">
        <f t="shared" si="13"/>
        <v>17.04032877810819</v>
      </c>
      <c r="T36">
        <f t="shared" si="13"/>
        <v>17.374452871796585</v>
      </c>
      <c r="U36">
        <f t="shared" si="13"/>
        <v>17.708576965484983</v>
      </c>
      <c r="V36">
        <f t="shared" si="13"/>
        <v>18.042701059173378</v>
      </c>
      <c r="W36">
        <f t="shared" si="13"/>
        <v>18.376825152861773</v>
      </c>
      <c r="X36">
        <f t="shared" si="13"/>
        <v>18.710949246550168</v>
      </c>
      <c r="Y36">
        <f t="shared" si="13"/>
        <v>19.045073340238563</v>
      </c>
      <c r="Z36">
        <f t="shared" si="13"/>
        <v>19.379197433926961</v>
      </c>
      <c r="AA36">
        <f t="shared" si="13"/>
        <v>19.713321527615356</v>
      </c>
      <c r="AB36">
        <f t="shared" si="13"/>
        <v>20.047445621303755</v>
      </c>
      <c r="AC36">
        <f t="shared" si="13"/>
        <v>20.381569714992146</v>
      </c>
      <c r="AD36">
        <f t="shared" si="13"/>
        <v>20.715693808680541</v>
      </c>
      <c r="AE36">
        <f t="shared" si="13"/>
        <v>21.04981790236894</v>
      </c>
      <c r="AF36">
        <f t="shared" si="13"/>
        <v>21.383941996057334</v>
      </c>
      <c r="AG36">
        <f t="shared" si="13"/>
        <v>21.718066089745729</v>
      </c>
      <c r="AH36">
        <f t="shared" si="13"/>
        <v>22.052190183434128</v>
      </c>
      <c r="AI36">
        <f t="shared" si="13"/>
        <v>22.386314277122523</v>
      </c>
      <c r="AJ36">
        <f t="shared" si="13"/>
        <v>22.720438370810921</v>
      </c>
      <c r="AK36">
        <f t="shared" si="13"/>
        <v>23.054562464499316</v>
      </c>
      <c r="AL36">
        <f t="shared" si="13"/>
        <v>23.388686558187711</v>
      </c>
      <c r="AM36">
        <f t="shared" si="13"/>
        <v>23.722810651876109</v>
      </c>
      <c r="AN36">
        <f t="shared" si="13"/>
        <v>24.056934745564504</v>
      </c>
      <c r="AO36">
        <f t="shared" si="13"/>
        <v>24.391058839252896</v>
      </c>
      <c r="AP36">
        <f t="shared" si="13"/>
        <v>24.725182932941294</v>
      </c>
      <c r="AQ36">
        <f t="shared" si="13"/>
        <v>25.059307026629689</v>
      </c>
      <c r="AR36">
        <f t="shared" si="13"/>
        <v>25.393431120318088</v>
      </c>
      <c r="AS36">
        <f t="shared" si="13"/>
        <v>25.727555214006482</v>
      </c>
      <c r="AT36">
        <f t="shared" si="13"/>
        <v>26.061679307694877</v>
      </c>
      <c r="AU36">
        <f t="shared" si="13"/>
        <v>26.395803401383276</v>
      </c>
      <c r="AV36">
        <f t="shared" si="13"/>
        <v>26.729927495071667</v>
      </c>
      <c r="AW36">
        <f t="shared" si="13"/>
        <v>27.064051588760062</v>
      </c>
      <c r="AX36">
        <f t="shared" si="13"/>
        <v>27.398175682448461</v>
      </c>
      <c r="AY36">
        <f t="shared" si="13"/>
        <v>27.732299776136855</v>
      </c>
      <c r="AZ36">
        <f t="shared" si="13"/>
        <v>28.066423869825254</v>
      </c>
      <c r="BA36">
        <f t="shared" si="13"/>
        <v>28.400547963513649</v>
      </c>
      <c r="BB36">
        <f t="shared" si="13"/>
        <v>28.734672057202044</v>
      </c>
      <c r="BC36">
        <f t="shared" si="13"/>
        <v>29.068796150890442</v>
      </c>
      <c r="BD36">
        <f t="shared" si="13"/>
        <v>29.402920244578834</v>
      </c>
      <c r="BE36">
        <f t="shared" si="13"/>
        <v>29.737044338267236</v>
      </c>
      <c r="BF36">
        <f t="shared" si="13"/>
        <v>30.071168431955627</v>
      </c>
    </row>
    <row r="37" spans="2:58">
      <c r="B37" s="33">
        <f t="shared" si="6"/>
        <v>174</v>
      </c>
      <c r="C37">
        <f t="shared" si="13"/>
        <v>11.560311798123927</v>
      </c>
      <c r="D37">
        <f t="shared" si="13"/>
        <v>11.890606420927467</v>
      </c>
      <c r="E37">
        <f t="shared" si="13"/>
        <v>12.220901043731008</v>
      </c>
      <c r="F37">
        <f t="shared" si="13"/>
        <v>12.551195666534548</v>
      </c>
      <c r="G37">
        <f t="shared" si="13"/>
        <v>12.881490289338091</v>
      </c>
      <c r="H37">
        <f t="shared" si="13"/>
        <v>13.21178491214163</v>
      </c>
      <c r="I37">
        <f t="shared" si="13"/>
        <v>13.542079534945172</v>
      </c>
      <c r="J37">
        <f t="shared" si="13"/>
        <v>13.872374157748713</v>
      </c>
      <c r="K37">
        <f t="shared" si="13"/>
        <v>14.202668780552251</v>
      </c>
      <c r="L37">
        <f t="shared" si="13"/>
        <v>14.532963403355796</v>
      </c>
      <c r="M37">
        <f t="shared" si="13"/>
        <v>14.863258026159334</v>
      </c>
      <c r="N37">
        <f t="shared" si="13"/>
        <v>15.193552648962877</v>
      </c>
      <c r="O37">
        <f t="shared" si="13"/>
        <v>15.523847271766416</v>
      </c>
      <c r="P37">
        <f t="shared" si="13"/>
        <v>15.854141894569958</v>
      </c>
      <c r="Q37">
        <f t="shared" si="13"/>
        <v>16.184436517373495</v>
      </c>
      <c r="R37">
        <f t="shared" si="13"/>
        <v>16.514731140177037</v>
      </c>
      <c r="S37">
        <f t="shared" si="13"/>
        <v>16.845025762980576</v>
      </c>
      <c r="T37">
        <f t="shared" si="13"/>
        <v>17.175320385784122</v>
      </c>
      <c r="U37">
        <f t="shared" si="13"/>
        <v>17.505615008587661</v>
      </c>
      <c r="V37">
        <f t="shared" si="13"/>
        <v>17.8359096313912</v>
      </c>
      <c r="W37">
        <f t="shared" si="13"/>
        <v>18.166204254194742</v>
      </c>
      <c r="X37">
        <f t="shared" si="13"/>
        <v>18.496498876998281</v>
      </c>
      <c r="Y37">
        <f t="shared" si="13"/>
        <v>18.82679349980182</v>
      </c>
      <c r="Z37">
        <f t="shared" si="13"/>
        <v>19.157088122605362</v>
      </c>
      <c r="AA37">
        <f t="shared" si="13"/>
        <v>19.487382745408901</v>
      </c>
      <c r="AB37">
        <f t="shared" si="13"/>
        <v>19.817677368212447</v>
      </c>
      <c r="AC37">
        <f t="shared" si="13"/>
        <v>20.147971991015986</v>
      </c>
      <c r="AD37">
        <f t="shared" si="13"/>
        <v>20.478266613819528</v>
      </c>
      <c r="AE37">
        <f t="shared" si="13"/>
        <v>20.808561236623067</v>
      </c>
      <c r="AF37">
        <f t="shared" si="13"/>
        <v>21.138855859426609</v>
      </c>
      <c r="AG37">
        <f t="shared" si="13"/>
        <v>21.469150482230148</v>
      </c>
      <c r="AH37">
        <f t="shared" si="13"/>
        <v>21.799445105033687</v>
      </c>
      <c r="AI37">
        <f t="shared" si="13"/>
        <v>22.129739727837229</v>
      </c>
      <c r="AJ37">
        <f t="shared" si="13"/>
        <v>22.460034350640772</v>
      </c>
      <c r="AK37">
        <f t="shared" si="13"/>
        <v>22.790328973444314</v>
      </c>
      <c r="AL37">
        <f t="shared" si="13"/>
        <v>23.120623596247853</v>
      </c>
      <c r="AM37">
        <f t="shared" si="13"/>
        <v>23.450918219051395</v>
      </c>
      <c r="AN37">
        <f t="shared" si="13"/>
        <v>23.781212841854934</v>
      </c>
      <c r="AO37">
        <f t="shared" si="13"/>
        <v>24.111507464658473</v>
      </c>
      <c r="AP37">
        <f t="shared" si="13"/>
        <v>24.441802087462015</v>
      </c>
      <c r="AQ37">
        <f t="shared" si="13"/>
        <v>24.772096710265558</v>
      </c>
      <c r="AR37">
        <f t="shared" si="13"/>
        <v>25.102391333069097</v>
      </c>
      <c r="AS37">
        <f t="shared" si="13"/>
        <v>25.432685955872639</v>
      </c>
      <c r="AT37">
        <f t="shared" si="13"/>
        <v>25.762980578676181</v>
      </c>
      <c r="AU37">
        <f t="shared" si="13"/>
        <v>26.093275201479717</v>
      </c>
      <c r="AV37">
        <f t="shared" si="13"/>
        <v>26.423569824283259</v>
      </c>
      <c r="AW37">
        <f t="shared" si="13"/>
        <v>26.753864447086801</v>
      </c>
      <c r="AX37">
        <f t="shared" si="13"/>
        <v>27.084159069890344</v>
      </c>
      <c r="AY37">
        <f t="shared" si="13"/>
        <v>27.414453692693879</v>
      </c>
      <c r="AZ37">
        <f t="shared" si="13"/>
        <v>27.744748315497425</v>
      </c>
      <c r="BA37">
        <f t="shared" si="13"/>
        <v>28.075042938300967</v>
      </c>
      <c r="BB37">
        <f t="shared" si="13"/>
        <v>28.405337561104503</v>
      </c>
      <c r="BC37">
        <f t="shared" si="13"/>
        <v>28.735632183908045</v>
      </c>
      <c r="BD37">
        <f t="shared" si="13"/>
        <v>29.065926806711591</v>
      </c>
      <c r="BE37">
        <f t="shared" si="13"/>
        <v>29.39622142951513</v>
      </c>
      <c r="BF37">
        <f t="shared" si="13"/>
        <v>29.726516052318669</v>
      </c>
    </row>
    <row r="38" spans="2:58">
      <c r="B38" s="33">
        <f t="shared" si="6"/>
        <v>175</v>
      </c>
      <c r="C38">
        <f t="shared" si="13"/>
        <v>11.428571428571429</v>
      </c>
      <c r="D38">
        <f t="shared" si="13"/>
        <v>11.755102040816327</v>
      </c>
      <c r="E38">
        <f t="shared" si="13"/>
        <v>12.081632653061225</v>
      </c>
      <c r="F38">
        <f t="shared" si="13"/>
        <v>12.408163265306122</v>
      </c>
      <c r="G38">
        <f t="shared" si="13"/>
        <v>12.73469387755102</v>
      </c>
      <c r="H38">
        <f t="shared" si="13"/>
        <v>13.061224489795919</v>
      </c>
      <c r="I38">
        <f t="shared" si="13"/>
        <v>13.387755102040817</v>
      </c>
      <c r="J38">
        <f t="shared" si="13"/>
        <v>13.714285714285714</v>
      </c>
      <c r="K38">
        <f t="shared" si="13"/>
        <v>14.040816326530612</v>
      </c>
      <c r="L38">
        <f t="shared" si="13"/>
        <v>14.367346938775512</v>
      </c>
      <c r="M38">
        <f t="shared" si="13"/>
        <v>14.693877551020407</v>
      </c>
      <c r="N38">
        <f t="shared" si="13"/>
        <v>15.020408163265305</v>
      </c>
      <c r="O38">
        <f t="shared" si="13"/>
        <v>15.346938775510205</v>
      </c>
      <c r="P38">
        <f t="shared" si="13"/>
        <v>15.673469387755103</v>
      </c>
      <c r="Q38">
        <f t="shared" si="13"/>
        <v>16</v>
      </c>
      <c r="R38">
        <f t="shared" si="13"/>
        <v>16.326530612244895</v>
      </c>
      <c r="S38">
        <f t="shared" si="13"/>
        <v>16.653061224489797</v>
      </c>
      <c r="T38">
        <f t="shared" si="13"/>
        <v>16.979591836734695</v>
      </c>
      <c r="U38">
        <f t="shared" si="13"/>
        <v>17.306122448979593</v>
      </c>
      <c r="V38">
        <f t="shared" si="13"/>
        <v>17.632653061224488</v>
      </c>
      <c r="W38">
        <f t="shared" si="13"/>
        <v>17.959183673469386</v>
      </c>
      <c r="X38">
        <f t="shared" si="13"/>
        <v>18.285714285714285</v>
      </c>
      <c r="Y38">
        <f t="shared" si="13"/>
        <v>18.612244897959187</v>
      </c>
      <c r="Z38">
        <f t="shared" si="13"/>
        <v>18.938775510204081</v>
      </c>
      <c r="AA38">
        <f t="shared" si="13"/>
        <v>19.26530612244898</v>
      </c>
      <c r="AB38">
        <f t="shared" si="13"/>
        <v>19.591836734693878</v>
      </c>
      <c r="AC38">
        <f t="shared" si="13"/>
        <v>19.918367346938776</v>
      </c>
      <c r="AD38">
        <f t="shared" si="13"/>
        <v>20.244897959183671</v>
      </c>
      <c r="AE38">
        <f t="shared" si="13"/>
        <v>20.571428571428573</v>
      </c>
      <c r="AF38">
        <f t="shared" si="13"/>
        <v>20.897959183673468</v>
      </c>
      <c r="AG38">
        <f t="shared" si="13"/>
        <v>21.224489795918366</v>
      </c>
      <c r="AH38">
        <f t="shared" si="13"/>
        <v>21.551020408163268</v>
      </c>
      <c r="AI38">
        <f t="shared" si="13"/>
        <v>21.877551020408163</v>
      </c>
      <c r="AJ38">
        <f t="shared" si="13"/>
        <v>22.204081632653057</v>
      </c>
      <c r="AK38">
        <f t="shared" si="13"/>
        <v>22.530612244897959</v>
      </c>
      <c r="AL38">
        <f t="shared" si="13"/>
        <v>22.857142857142858</v>
      </c>
      <c r="AM38">
        <f t="shared" si="13"/>
        <v>23.183673469387756</v>
      </c>
      <c r="AN38">
        <f t="shared" si="13"/>
        <v>23.510204081632654</v>
      </c>
      <c r="AO38">
        <f t="shared" si="13"/>
        <v>23.836734693877549</v>
      </c>
      <c r="AP38">
        <f t="shared" si="13"/>
        <v>24.163265306122451</v>
      </c>
      <c r="AQ38">
        <f t="shared" si="13"/>
        <v>24.489795918367346</v>
      </c>
      <c r="AR38">
        <f t="shared" si="13"/>
        <v>24.816326530612244</v>
      </c>
      <c r="AS38">
        <f t="shared" si="13"/>
        <v>25.142857142857142</v>
      </c>
      <c r="AT38">
        <f t="shared" si="13"/>
        <v>25.469387755102041</v>
      </c>
      <c r="AU38">
        <f t="shared" si="13"/>
        <v>25.795918367346935</v>
      </c>
      <c r="AV38">
        <f t="shared" si="13"/>
        <v>26.122448979591837</v>
      </c>
      <c r="AW38">
        <f t="shared" si="13"/>
        <v>26.448979591836732</v>
      </c>
      <c r="AX38">
        <f t="shared" si="13"/>
        <v>26.775510204081634</v>
      </c>
      <c r="AY38">
        <f t="shared" si="13"/>
        <v>27.102040816326532</v>
      </c>
      <c r="AZ38">
        <f t="shared" si="13"/>
        <v>27.428571428571427</v>
      </c>
      <c r="BA38">
        <f t="shared" si="13"/>
        <v>27.755102040816329</v>
      </c>
      <c r="BB38">
        <f t="shared" si="13"/>
        <v>28.081632653061224</v>
      </c>
      <c r="BC38">
        <f t="shared" si="13"/>
        <v>28.408163265306122</v>
      </c>
      <c r="BD38">
        <f t="shared" si="13"/>
        <v>28.734693877551024</v>
      </c>
      <c r="BE38">
        <f t="shared" si="13"/>
        <v>29.061224489795919</v>
      </c>
      <c r="BF38">
        <f t="shared" si="13"/>
        <v>29.387755102040813</v>
      </c>
    </row>
    <row r="39" spans="2:58">
      <c r="B39" s="33">
        <f t="shared" si="6"/>
        <v>176</v>
      </c>
      <c r="C39">
        <f t="shared" si="13"/>
        <v>11.299070247933884</v>
      </c>
      <c r="D39">
        <f t="shared" si="13"/>
        <v>11.621900826446282</v>
      </c>
      <c r="E39">
        <f t="shared" si="13"/>
        <v>11.944731404958679</v>
      </c>
      <c r="F39">
        <f t="shared" si="13"/>
        <v>12.267561983471074</v>
      </c>
      <c r="G39">
        <f t="shared" si="13"/>
        <v>12.590392561983471</v>
      </c>
      <c r="H39">
        <f t="shared" si="13"/>
        <v>12.913223140495868</v>
      </c>
      <c r="I39">
        <f t="shared" si="13"/>
        <v>13.236053719008265</v>
      </c>
      <c r="J39">
        <f t="shared" si="13"/>
        <v>13.558884297520661</v>
      </c>
      <c r="K39">
        <f t="shared" si="13"/>
        <v>13.881714876033056</v>
      </c>
      <c r="L39">
        <f t="shared" si="13"/>
        <v>14.204545454545455</v>
      </c>
      <c r="M39">
        <f t="shared" si="13"/>
        <v>14.52737603305785</v>
      </c>
      <c r="N39">
        <f t="shared" si="13"/>
        <v>14.850206611570249</v>
      </c>
      <c r="O39">
        <f t="shared" si="13"/>
        <v>15.173037190082644</v>
      </c>
      <c r="P39">
        <f t="shared" si="13"/>
        <v>15.495867768595039</v>
      </c>
      <c r="Q39">
        <f t="shared" si="13"/>
        <v>15.818698347107437</v>
      </c>
      <c r="R39">
        <f t="shared" si="13"/>
        <v>16.141528925619834</v>
      </c>
      <c r="S39">
        <f t="shared" si="13"/>
        <v>16.464359504132233</v>
      </c>
      <c r="T39">
        <f t="shared" si="13"/>
        <v>16.787190082644628</v>
      </c>
      <c r="U39">
        <f t="shared" si="13"/>
        <v>17.110020661157026</v>
      </c>
      <c r="V39">
        <f t="shared" si="13"/>
        <v>17.432851239669422</v>
      </c>
      <c r="W39">
        <f t="shared" si="13"/>
        <v>17.755681818181817</v>
      </c>
      <c r="X39">
        <f t="shared" si="13"/>
        <v>18.078512396694215</v>
      </c>
      <c r="Y39">
        <f t="shared" si="13"/>
        <v>18.40134297520661</v>
      </c>
      <c r="Z39">
        <f t="shared" si="13"/>
        <v>18.724173553719005</v>
      </c>
      <c r="AA39">
        <f t="shared" si="13"/>
        <v>19.047004132231404</v>
      </c>
      <c r="AB39">
        <f t="shared" si="13"/>
        <v>19.369834710743799</v>
      </c>
      <c r="AC39">
        <f t="shared" si="13"/>
        <v>19.692665289256198</v>
      </c>
      <c r="AD39">
        <f t="shared" si="13"/>
        <v>20.015495867768596</v>
      </c>
      <c r="AE39">
        <f t="shared" si="13"/>
        <v>20.338326446280995</v>
      </c>
      <c r="AF39">
        <f t="shared" si="13"/>
        <v>20.66115702479339</v>
      </c>
      <c r="AG39">
        <f t="shared" si="13"/>
        <v>20.983987603305785</v>
      </c>
      <c r="AH39">
        <f t="shared" si="13"/>
        <v>21.30681818181818</v>
      </c>
      <c r="AI39">
        <f t="shared" si="13"/>
        <v>21.629648760330578</v>
      </c>
      <c r="AJ39">
        <f t="shared" si="13"/>
        <v>21.952479338842977</v>
      </c>
      <c r="AK39">
        <f t="shared" si="13"/>
        <v>22.275309917355372</v>
      </c>
      <c r="AL39">
        <f t="shared" si="13"/>
        <v>22.598140495867767</v>
      </c>
      <c r="AM39">
        <f t="shared" si="13"/>
        <v>22.920971074380162</v>
      </c>
      <c r="AN39">
        <f t="shared" si="13"/>
        <v>23.243801652892564</v>
      </c>
      <c r="AO39">
        <f t="shared" si="13"/>
        <v>23.566632231404959</v>
      </c>
      <c r="AP39">
        <f t="shared" si="13"/>
        <v>23.889462809917358</v>
      </c>
      <c r="AQ39">
        <f t="shared" si="13"/>
        <v>24.212293388429753</v>
      </c>
      <c r="AR39">
        <f t="shared" si="13"/>
        <v>24.535123966942148</v>
      </c>
      <c r="AS39">
        <f t="shared" si="13"/>
        <v>24.857954545454547</v>
      </c>
      <c r="AT39">
        <f t="shared" si="13"/>
        <v>25.180785123966942</v>
      </c>
      <c r="AU39">
        <f t="shared" si="13"/>
        <v>25.503615702479337</v>
      </c>
      <c r="AV39">
        <f t="shared" si="13"/>
        <v>25.826446280991735</v>
      </c>
      <c r="AW39">
        <f t="shared" si="13"/>
        <v>26.14927685950413</v>
      </c>
      <c r="AX39">
        <f t="shared" si="13"/>
        <v>26.472107438016529</v>
      </c>
      <c r="AY39">
        <f t="shared" si="13"/>
        <v>26.794938016528928</v>
      </c>
      <c r="AZ39">
        <f t="shared" si="13"/>
        <v>27.117768595041323</v>
      </c>
      <c r="BA39">
        <f t="shared" si="13"/>
        <v>27.440599173553718</v>
      </c>
      <c r="BB39">
        <f t="shared" si="13"/>
        <v>27.763429752066113</v>
      </c>
      <c r="BC39">
        <f t="shared" si="13"/>
        <v>28.086260330578515</v>
      </c>
      <c r="BD39">
        <f t="shared" si="13"/>
        <v>28.40909090909091</v>
      </c>
      <c r="BE39">
        <f t="shared" si="13"/>
        <v>28.731921487603309</v>
      </c>
      <c r="BF39">
        <f t="shared" si="13"/>
        <v>29.0547520661157</v>
      </c>
    </row>
    <row r="40" spans="2:58">
      <c r="B40" s="33">
        <f t="shared" si="6"/>
        <v>177</v>
      </c>
      <c r="C40">
        <f t="shared" si="13"/>
        <v>11.171757796290976</v>
      </c>
      <c r="D40">
        <f t="shared" si="13"/>
        <v>11.490950876185005</v>
      </c>
      <c r="E40">
        <f t="shared" si="13"/>
        <v>11.810143956079031</v>
      </c>
      <c r="F40">
        <f t="shared" si="13"/>
        <v>12.129337035973059</v>
      </c>
      <c r="G40">
        <f t="shared" si="13"/>
        <v>12.448530115867088</v>
      </c>
      <c r="H40">
        <f t="shared" si="13"/>
        <v>12.767723195761118</v>
      </c>
      <c r="I40">
        <f t="shared" si="13"/>
        <v>13.086916275655144</v>
      </c>
      <c r="J40">
        <f t="shared" si="13"/>
        <v>13.406109355549173</v>
      </c>
      <c r="K40">
        <f t="shared" si="13"/>
        <v>13.725302435443199</v>
      </c>
      <c r="L40">
        <f t="shared" si="13"/>
        <v>14.044495515337228</v>
      </c>
      <c r="M40">
        <f t="shared" si="13"/>
        <v>14.363688595231256</v>
      </c>
      <c r="N40">
        <f t="shared" si="13"/>
        <v>14.682881675125282</v>
      </c>
      <c r="O40">
        <f t="shared" si="13"/>
        <v>15.002074755019311</v>
      </c>
      <c r="P40">
        <f t="shared" si="13"/>
        <v>15.321267834913339</v>
      </c>
      <c r="Q40">
        <f t="shared" si="13"/>
        <v>15.640460914807367</v>
      </c>
      <c r="R40">
        <f t="shared" si="13"/>
        <v>15.959653994701394</v>
      </c>
      <c r="S40">
        <f t="shared" si="13"/>
        <v>16.278847074595422</v>
      </c>
      <c r="T40">
        <f t="shared" si="13"/>
        <v>16.59804015448945</v>
      </c>
      <c r="U40">
        <f t="shared" si="13"/>
        <v>16.917233234383481</v>
      </c>
      <c r="V40">
        <f t="shared" si="13"/>
        <v>17.236426314277509</v>
      </c>
      <c r="W40">
        <f t="shared" si="13"/>
        <v>17.555619394171536</v>
      </c>
      <c r="X40">
        <f t="shared" si="13"/>
        <v>17.874812474065564</v>
      </c>
      <c r="Y40">
        <f t="shared" si="13"/>
        <v>18.194005553959588</v>
      </c>
      <c r="Z40">
        <f t="shared" si="13"/>
        <v>18.513198633853616</v>
      </c>
      <c r="AA40">
        <f t="shared" si="13"/>
        <v>18.832391713747644</v>
      </c>
      <c r="AB40">
        <f t="shared" si="13"/>
        <v>19.151584793641671</v>
      </c>
      <c r="AC40">
        <f t="shared" si="13"/>
        <v>19.470777873535702</v>
      </c>
      <c r="AD40">
        <f t="shared" si="13"/>
        <v>19.789970953429727</v>
      </c>
      <c r="AE40">
        <f t="shared" si="13"/>
        <v>20.109164033323758</v>
      </c>
      <c r="AF40">
        <f t="shared" si="13"/>
        <v>20.428357113217785</v>
      </c>
      <c r="AG40">
        <f t="shared" si="13"/>
        <v>20.747550193111813</v>
      </c>
      <c r="AH40">
        <f t="shared" ref="AH40:BF40" si="14">+AH$2/$B40/$B40*10000</f>
        <v>21.066743273005841</v>
      </c>
      <c r="AI40">
        <f t="shared" si="14"/>
        <v>21.385936352899872</v>
      </c>
      <c r="AJ40">
        <f t="shared" si="14"/>
        <v>21.7051294327939</v>
      </c>
      <c r="AK40">
        <f t="shared" si="14"/>
        <v>22.024322512687924</v>
      </c>
      <c r="AL40">
        <f t="shared" si="14"/>
        <v>22.343515592581952</v>
      </c>
      <c r="AM40">
        <f t="shared" si="14"/>
        <v>22.662708672475983</v>
      </c>
      <c r="AN40">
        <f t="shared" si="14"/>
        <v>22.98190175237001</v>
      </c>
      <c r="AO40">
        <f t="shared" si="14"/>
        <v>23.301094832264038</v>
      </c>
      <c r="AP40">
        <f t="shared" si="14"/>
        <v>23.620287912158062</v>
      </c>
      <c r="AQ40">
        <f t="shared" si="14"/>
        <v>23.93948099205209</v>
      </c>
      <c r="AR40">
        <f t="shared" si="14"/>
        <v>24.258674071946118</v>
      </c>
      <c r="AS40">
        <f t="shared" si="14"/>
        <v>24.577867151840149</v>
      </c>
      <c r="AT40">
        <f t="shared" si="14"/>
        <v>24.897060231734176</v>
      </c>
      <c r="AU40">
        <f t="shared" si="14"/>
        <v>25.216253311628204</v>
      </c>
      <c r="AV40">
        <f t="shared" si="14"/>
        <v>25.535446391522235</v>
      </c>
      <c r="AW40">
        <f t="shared" si="14"/>
        <v>25.85463947141626</v>
      </c>
      <c r="AX40">
        <f t="shared" si="14"/>
        <v>26.173832551310287</v>
      </c>
      <c r="AY40">
        <f t="shared" si="14"/>
        <v>26.493025631204315</v>
      </c>
      <c r="AZ40">
        <f t="shared" si="14"/>
        <v>26.812218711098346</v>
      </c>
      <c r="BA40">
        <f t="shared" si="14"/>
        <v>27.131411790992374</v>
      </c>
      <c r="BB40">
        <f t="shared" si="14"/>
        <v>27.450604870886398</v>
      </c>
      <c r="BC40">
        <f t="shared" si="14"/>
        <v>27.769797950780426</v>
      </c>
      <c r="BD40">
        <f t="shared" si="14"/>
        <v>28.088991030674457</v>
      </c>
      <c r="BE40">
        <f t="shared" si="14"/>
        <v>28.408184110568484</v>
      </c>
      <c r="BF40">
        <f t="shared" si="14"/>
        <v>28.727377190462512</v>
      </c>
    </row>
    <row r="41" spans="2:58">
      <c r="B41" s="33">
        <f t="shared" si="6"/>
        <v>178</v>
      </c>
      <c r="C41">
        <f t="shared" ref="C41:BF45" si="15">+C$2/$B41/$B41*10000</f>
        <v>11.046585027143038</v>
      </c>
      <c r="D41">
        <f t="shared" si="15"/>
        <v>11.362201742204268</v>
      </c>
      <c r="E41">
        <f t="shared" si="15"/>
        <v>11.677818457265497</v>
      </c>
      <c r="F41">
        <f t="shared" si="15"/>
        <v>11.993435172326725</v>
      </c>
      <c r="G41">
        <f t="shared" si="15"/>
        <v>12.309051887387957</v>
      </c>
      <c r="H41">
        <f t="shared" si="15"/>
        <v>12.624668602449185</v>
      </c>
      <c r="I41">
        <f t="shared" si="15"/>
        <v>12.940285317510417</v>
      </c>
      <c r="J41">
        <f t="shared" si="15"/>
        <v>13.255902032571646</v>
      </c>
      <c r="K41">
        <f t="shared" si="15"/>
        <v>13.571518747632874</v>
      </c>
      <c r="L41">
        <f t="shared" si="15"/>
        <v>13.887135462694102</v>
      </c>
      <c r="M41">
        <f t="shared" si="15"/>
        <v>14.202752177755334</v>
      </c>
      <c r="N41">
        <f t="shared" si="15"/>
        <v>14.518368892816564</v>
      </c>
      <c r="O41">
        <f t="shared" si="15"/>
        <v>14.833985607877793</v>
      </c>
      <c r="P41">
        <f t="shared" si="15"/>
        <v>15.149602322939023</v>
      </c>
      <c r="Q41">
        <f t="shared" si="15"/>
        <v>15.465219038000251</v>
      </c>
      <c r="R41">
        <f t="shared" si="15"/>
        <v>15.780835753061483</v>
      </c>
      <c r="S41">
        <f t="shared" si="15"/>
        <v>16.09645246812271</v>
      </c>
      <c r="T41">
        <f t="shared" si="15"/>
        <v>16.412069183183942</v>
      </c>
      <c r="U41">
        <f t="shared" si="15"/>
        <v>16.727685898245173</v>
      </c>
      <c r="V41">
        <f t="shared" si="15"/>
        <v>17.043302613306402</v>
      </c>
      <c r="W41">
        <f t="shared" si="15"/>
        <v>17.35891932836763</v>
      </c>
      <c r="X41">
        <f t="shared" si="15"/>
        <v>17.674536043428862</v>
      </c>
      <c r="Y41">
        <f t="shared" si="15"/>
        <v>17.99015275849009</v>
      </c>
      <c r="Z41">
        <f t="shared" si="15"/>
        <v>18.305769473551319</v>
      </c>
      <c r="AA41">
        <f t="shared" si="15"/>
        <v>18.621386188612547</v>
      </c>
      <c r="AB41">
        <f t="shared" si="15"/>
        <v>18.937002903673779</v>
      </c>
      <c r="AC41">
        <f t="shared" si="15"/>
        <v>19.252619618735011</v>
      </c>
      <c r="AD41">
        <f t="shared" si="15"/>
        <v>19.568236333796239</v>
      </c>
      <c r="AE41">
        <f t="shared" si="15"/>
        <v>19.883853048857464</v>
      </c>
      <c r="AF41">
        <f t="shared" si="15"/>
        <v>20.199469763918696</v>
      </c>
      <c r="AG41">
        <f t="shared" si="15"/>
        <v>20.515086478979928</v>
      </c>
      <c r="AH41">
        <f t="shared" si="15"/>
        <v>20.83070319404116</v>
      </c>
      <c r="AI41">
        <f t="shared" si="15"/>
        <v>21.146319909102385</v>
      </c>
      <c r="AJ41">
        <f t="shared" si="15"/>
        <v>21.461936624163616</v>
      </c>
      <c r="AK41">
        <f t="shared" si="15"/>
        <v>21.777553339224848</v>
      </c>
      <c r="AL41">
        <f t="shared" si="15"/>
        <v>22.093170054286077</v>
      </c>
      <c r="AM41">
        <f t="shared" si="15"/>
        <v>22.408786769347305</v>
      </c>
      <c r="AN41">
        <f t="shared" si="15"/>
        <v>22.724403484408537</v>
      </c>
      <c r="AO41">
        <f t="shared" si="15"/>
        <v>23.040020199469762</v>
      </c>
      <c r="AP41">
        <f t="shared" si="15"/>
        <v>23.355636914530994</v>
      </c>
      <c r="AQ41">
        <f t="shared" si="15"/>
        <v>23.671253629592218</v>
      </c>
      <c r="AR41">
        <f t="shared" si="15"/>
        <v>23.98687034465345</v>
      </c>
      <c r="AS41">
        <f t="shared" si="15"/>
        <v>24.302487059714682</v>
      </c>
      <c r="AT41">
        <f t="shared" si="15"/>
        <v>24.618103774775914</v>
      </c>
      <c r="AU41">
        <f t="shared" si="15"/>
        <v>24.933720489837139</v>
      </c>
      <c r="AV41">
        <f t="shared" si="15"/>
        <v>25.249337204898371</v>
      </c>
      <c r="AW41">
        <f t="shared" si="15"/>
        <v>25.564953919959603</v>
      </c>
      <c r="AX41">
        <f t="shared" si="15"/>
        <v>25.880570635020835</v>
      </c>
      <c r="AY41">
        <f t="shared" si="15"/>
        <v>26.196187350082059</v>
      </c>
      <c r="AZ41">
        <f t="shared" si="15"/>
        <v>26.511804065143291</v>
      </c>
      <c r="BA41">
        <f t="shared" si="15"/>
        <v>26.827420780204516</v>
      </c>
      <c r="BB41">
        <f t="shared" si="15"/>
        <v>27.143037495265748</v>
      </c>
      <c r="BC41">
        <f t="shared" si="15"/>
        <v>27.458654210326976</v>
      </c>
      <c r="BD41">
        <f t="shared" si="15"/>
        <v>27.774270925388205</v>
      </c>
      <c r="BE41">
        <f t="shared" si="15"/>
        <v>28.089887640449437</v>
      </c>
      <c r="BF41">
        <f t="shared" si="15"/>
        <v>28.405504355510669</v>
      </c>
    </row>
    <row r="42" spans="2:58">
      <c r="B42" s="33">
        <f t="shared" si="6"/>
        <v>179</v>
      </c>
      <c r="C42">
        <f t="shared" si="15"/>
        <v>10.923504260166661</v>
      </c>
      <c r="D42">
        <f t="shared" si="15"/>
        <v>11.235604381885709</v>
      </c>
      <c r="E42">
        <f t="shared" si="15"/>
        <v>11.547704503604757</v>
      </c>
      <c r="F42">
        <f t="shared" si="15"/>
        <v>11.859804625323804</v>
      </c>
      <c r="G42">
        <f t="shared" si="15"/>
        <v>12.171904747042852</v>
      </c>
      <c r="H42">
        <f t="shared" si="15"/>
        <v>12.484004868761897</v>
      </c>
      <c r="I42">
        <f t="shared" si="15"/>
        <v>12.796104990480949</v>
      </c>
      <c r="J42">
        <f t="shared" si="15"/>
        <v>13.108205112199993</v>
      </c>
      <c r="K42">
        <f t="shared" si="15"/>
        <v>13.420305233919041</v>
      </c>
      <c r="L42">
        <f t="shared" si="15"/>
        <v>13.732405355638088</v>
      </c>
      <c r="M42">
        <f t="shared" si="15"/>
        <v>14.044505477357138</v>
      </c>
      <c r="N42">
        <f t="shared" si="15"/>
        <v>14.356605599076184</v>
      </c>
      <c r="O42">
        <f t="shared" si="15"/>
        <v>14.668705720795232</v>
      </c>
      <c r="P42">
        <f t="shared" si="15"/>
        <v>14.980805842514277</v>
      </c>
      <c r="Q42">
        <f t="shared" si="15"/>
        <v>15.292905964233325</v>
      </c>
      <c r="R42">
        <f t="shared" si="15"/>
        <v>15.605006085952372</v>
      </c>
      <c r="S42">
        <f t="shared" si="15"/>
        <v>15.91710620767142</v>
      </c>
      <c r="T42">
        <f t="shared" si="15"/>
        <v>16.229206329390472</v>
      </c>
      <c r="U42">
        <f t="shared" si="15"/>
        <v>16.541306451109516</v>
      </c>
      <c r="V42">
        <f t="shared" si="15"/>
        <v>16.853406572828565</v>
      </c>
      <c r="W42">
        <f t="shared" si="15"/>
        <v>17.165506694547613</v>
      </c>
      <c r="X42">
        <f t="shared" si="15"/>
        <v>17.477606816266658</v>
      </c>
      <c r="Y42">
        <f t="shared" si="15"/>
        <v>17.789706937985706</v>
      </c>
      <c r="Z42">
        <f t="shared" si="15"/>
        <v>18.10180705970475</v>
      </c>
      <c r="AA42">
        <f t="shared" si="15"/>
        <v>18.413907181423799</v>
      </c>
      <c r="AB42">
        <f t="shared" si="15"/>
        <v>18.726007303142847</v>
      </c>
      <c r="AC42">
        <f t="shared" si="15"/>
        <v>19.038107424861895</v>
      </c>
      <c r="AD42">
        <f t="shared" si="15"/>
        <v>19.350207546580943</v>
      </c>
      <c r="AE42">
        <f t="shared" si="15"/>
        <v>19.662307668299992</v>
      </c>
      <c r="AF42">
        <f t="shared" si="15"/>
        <v>19.97440779001904</v>
      </c>
      <c r="AG42">
        <f t="shared" si="15"/>
        <v>20.286507911738088</v>
      </c>
      <c r="AH42">
        <f t="shared" si="15"/>
        <v>20.598608033457136</v>
      </c>
      <c r="AI42">
        <f t="shared" si="15"/>
        <v>20.910708155176177</v>
      </c>
      <c r="AJ42">
        <f t="shared" si="15"/>
        <v>21.222808276895226</v>
      </c>
      <c r="AK42">
        <f t="shared" si="15"/>
        <v>21.534908398614274</v>
      </c>
      <c r="AL42">
        <f t="shared" si="15"/>
        <v>21.847008520333322</v>
      </c>
      <c r="AM42">
        <f t="shared" si="15"/>
        <v>22.15910864205237</v>
      </c>
      <c r="AN42">
        <f t="shared" si="15"/>
        <v>22.471208763771418</v>
      </c>
      <c r="AO42">
        <f t="shared" si="15"/>
        <v>22.783308885490467</v>
      </c>
      <c r="AP42">
        <f t="shared" si="15"/>
        <v>23.095409007209515</v>
      </c>
      <c r="AQ42">
        <f t="shared" si="15"/>
        <v>23.40750912892856</v>
      </c>
      <c r="AR42">
        <f t="shared" si="15"/>
        <v>23.719609250647608</v>
      </c>
      <c r="AS42">
        <f t="shared" si="15"/>
        <v>24.031709372366656</v>
      </c>
      <c r="AT42">
        <f t="shared" si="15"/>
        <v>24.343809494085704</v>
      </c>
      <c r="AU42">
        <f t="shared" si="15"/>
        <v>24.655909615804752</v>
      </c>
      <c r="AV42">
        <f t="shared" si="15"/>
        <v>24.968009737523793</v>
      </c>
      <c r="AW42">
        <f t="shared" si="15"/>
        <v>25.280109859242849</v>
      </c>
      <c r="AX42">
        <f t="shared" si="15"/>
        <v>25.592209980961897</v>
      </c>
      <c r="AY42">
        <f t="shared" si="15"/>
        <v>25.904310102680938</v>
      </c>
      <c r="AZ42">
        <f t="shared" si="15"/>
        <v>26.216410224399986</v>
      </c>
      <c r="BA42">
        <f t="shared" si="15"/>
        <v>26.528510346119035</v>
      </c>
      <c r="BB42">
        <f t="shared" si="15"/>
        <v>26.840610467838083</v>
      </c>
      <c r="BC42">
        <f t="shared" si="15"/>
        <v>27.152710589557127</v>
      </c>
      <c r="BD42">
        <f t="shared" si="15"/>
        <v>27.464810711276176</v>
      </c>
      <c r="BE42">
        <f t="shared" si="15"/>
        <v>27.776910832995224</v>
      </c>
      <c r="BF42">
        <f t="shared" si="15"/>
        <v>28.089010954714276</v>
      </c>
    </row>
    <row r="43" spans="2:58">
      <c r="B43" s="33">
        <f t="shared" si="6"/>
        <v>180</v>
      </c>
      <c r="C43">
        <f t="shared" si="15"/>
        <v>10.80246913580247</v>
      </c>
      <c r="D43">
        <f t="shared" si="15"/>
        <v>11.111111111111111</v>
      </c>
      <c r="E43">
        <f t="shared" si="15"/>
        <v>11.419753086419751</v>
      </c>
      <c r="F43">
        <f t="shared" si="15"/>
        <v>11.728395061728396</v>
      </c>
      <c r="G43">
        <f t="shared" si="15"/>
        <v>12.037037037037038</v>
      </c>
      <c r="H43">
        <f t="shared" si="15"/>
        <v>12.345679012345679</v>
      </c>
      <c r="I43">
        <f t="shared" si="15"/>
        <v>12.654320987654321</v>
      </c>
      <c r="J43">
        <f t="shared" si="15"/>
        <v>12.962962962962962</v>
      </c>
      <c r="K43">
        <f t="shared" si="15"/>
        <v>13.271604938271606</v>
      </c>
      <c r="L43">
        <f t="shared" si="15"/>
        <v>13.580246913580247</v>
      </c>
      <c r="M43">
        <f t="shared" si="15"/>
        <v>13.888888888888889</v>
      </c>
      <c r="N43">
        <f t="shared" si="15"/>
        <v>14.19753086419753</v>
      </c>
      <c r="O43">
        <f t="shared" si="15"/>
        <v>14.506172839506172</v>
      </c>
      <c r="P43">
        <f t="shared" si="15"/>
        <v>14.814814814814815</v>
      </c>
      <c r="Q43">
        <f t="shared" si="15"/>
        <v>15.123456790123456</v>
      </c>
      <c r="R43">
        <f t="shared" si="15"/>
        <v>15.4320987654321</v>
      </c>
      <c r="S43">
        <f t="shared" si="15"/>
        <v>15.74074074074074</v>
      </c>
      <c r="T43">
        <f t="shared" si="15"/>
        <v>16.049382716049383</v>
      </c>
      <c r="U43">
        <f t="shared" si="15"/>
        <v>16.358024691358025</v>
      </c>
      <c r="V43">
        <f t="shared" si="15"/>
        <v>16.666666666666664</v>
      </c>
      <c r="W43">
        <f t="shared" si="15"/>
        <v>16.97530864197531</v>
      </c>
      <c r="X43">
        <f t="shared" si="15"/>
        <v>17.283950617283953</v>
      </c>
      <c r="Y43">
        <f t="shared" si="15"/>
        <v>17.592592592592592</v>
      </c>
      <c r="Z43">
        <f t="shared" si="15"/>
        <v>17.901234567901234</v>
      </c>
      <c r="AA43">
        <f t="shared" si="15"/>
        <v>18.209876543209877</v>
      </c>
      <c r="AB43">
        <f t="shared" si="15"/>
        <v>18.518518518518515</v>
      </c>
      <c r="AC43">
        <f t="shared" si="15"/>
        <v>18.827160493827162</v>
      </c>
      <c r="AD43">
        <f t="shared" si="15"/>
        <v>19.135802469135804</v>
      </c>
      <c r="AE43">
        <f t="shared" si="15"/>
        <v>19.444444444444443</v>
      </c>
      <c r="AF43">
        <f t="shared" si="15"/>
        <v>19.753086419753085</v>
      </c>
      <c r="AG43">
        <f t="shared" si="15"/>
        <v>20.061728395061731</v>
      </c>
      <c r="AH43">
        <f t="shared" si="15"/>
        <v>20.37037037037037</v>
      </c>
      <c r="AI43">
        <f t="shared" si="15"/>
        <v>20.679012345679013</v>
      </c>
      <c r="AJ43">
        <f t="shared" si="15"/>
        <v>20.987654320987655</v>
      </c>
      <c r="AK43">
        <f t="shared" si="15"/>
        <v>21.296296296296298</v>
      </c>
      <c r="AL43">
        <f t="shared" si="15"/>
        <v>21.60493827160494</v>
      </c>
      <c r="AM43">
        <f t="shared" si="15"/>
        <v>21.913580246913579</v>
      </c>
      <c r="AN43">
        <f t="shared" si="15"/>
        <v>22.222222222222221</v>
      </c>
      <c r="AO43">
        <f t="shared" si="15"/>
        <v>22.530864197530864</v>
      </c>
      <c r="AP43">
        <f t="shared" si="15"/>
        <v>22.839506172839503</v>
      </c>
      <c r="AQ43">
        <f t="shared" si="15"/>
        <v>23.148148148148152</v>
      </c>
      <c r="AR43">
        <f t="shared" si="15"/>
        <v>23.456790123456791</v>
      </c>
      <c r="AS43">
        <f t="shared" si="15"/>
        <v>23.765432098765434</v>
      </c>
      <c r="AT43">
        <f t="shared" si="15"/>
        <v>24.074074074074076</v>
      </c>
      <c r="AU43">
        <f t="shared" si="15"/>
        <v>24.382716049382715</v>
      </c>
      <c r="AV43">
        <f t="shared" si="15"/>
        <v>24.691358024691358</v>
      </c>
      <c r="AW43">
        <f t="shared" si="15"/>
        <v>25</v>
      </c>
      <c r="AX43">
        <f t="shared" si="15"/>
        <v>25.308641975308642</v>
      </c>
      <c r="AY43">
        <f t="shared" si="15"/>
        <v>25.617283950617285</v>
      </c>
      <c r="AZ43">
        <f t="shared" si="15"/>
        <v>25.925925925925924</v>
      </c>
      <c r="BA43">
        <f t="shared" si="15"/>
        <v>26.23456790123457</v>
      </c>
      <c r="BB43">
        <f t="shared" si="15"/>
        <v>26.543209876543212</v>
      </c>
      <c r="BC43">
        <f t="shared" si="15"/>
        <v>26.851851851851855</v>
      </c>
      <c r="BD43">
        <f t="shared" si="15"/>
        <v>27.160493827160494</v>
      </c>
      <c r="BE43">
        <f t="shared" si="15"/>
        <v>27.469135802469136</v>
      </c>
      <c r="BF43">
        <f t="shared" si="15"/>
        <v>27.777777777777779</v>
      </c>
    </row>
    <row r="44" spans="2:58">
      <c r="B44" s="33">
        <f t="shared" si="6"/>
        <v>181</v>
      </c>
      <c r="C44">
        <f t="shared" si="15"/>
        <v>10.683434571594272</v>
      </c>
      <c r="D44">
        <f t="shared" si="15"/>
        <v>10.988675559354109</v>
      </c>
      <c r="E44">
        <f t="shared" si="15"/>
        <v>11.293916547113946</v>
      </c>
      <c r="F44">
        <f t="shared" si="15"/>
        <v>11.599157534873783</v>
      </c>
      <c r="G44">
        <f t="shared" si="15"/>
        <v>11.90439852263362</v>
      </c>
      <c r="H44">
        <f t="shared" si="15"/>
        <v>12.209639510393455</v>
      </c>
      <c r="I44">
        <f t="shared" si="15"/>
        <v>12.514880498153293</v>
      </c>
      <c r="J44">
        <f t="shared" si="15"/>
        <v>12.820121485913127</v>
      </c>
      <c r="K44">
        <f t="shared" si="15"/>
        <v>13.125362473672965</v>
      </c>
      <c r="L44">
        <f t="shared" si="15"/>
        <v>13.430603461432801</v>
      </c>
      <c r="M44">
        <f t="shared" si="15"/>
        <v>13.735844449192637</v>
      </c>
      <c r="N44">
        <f t="shared" si="15"/>
        <v>14.041085436952475</v>
      </c>
      <c r="O44">
        <f t="shared" si="15"/>
        <v>14.346326424712311</v>
      </c>
      <c r="P44">
        <f t="shared" si="15"/>
        <v>14.651567412472147</v>
      </c>
      <c r="Q44">
        <f t="shared" si="15"/>
        <v>14.956808400231983</v>
      </c>
      <c r="R44">
        <f t="shared" si="15"/>
        <v>15.262049387991821</v>
      </c>
      <c r="S44">
        <f t="shared" si="15"/>
        <v>15.567290375751655</v>
      </c>
      <c r="T44">
        <f t="shared" si="15"/>
        <v>15.872531363511492</v>
      </c>
      <c r="U44">
        <f t="shared" si="15"/>
        <v>16.177772351271326</v>
      </c>
      <c r="V44">
        <f t="shared" si="15"/>
        <v>16.483013339031164</v>
      </c>
      <c r="W44">
        <f t="shared" si="15"/>
        <v>16.788254326791002</v>
      </c>
      <c r="X44">
        <f t="shared" si="15"/>
        <v>17.093495314550836</v>
      </c>
      <c r="Y44">
        <f t="shared" si="15"/>
        <v>17.398736302310674</v>
      </c>
      <c r="Z44">
        <f t="shared" si="15"/>
        <v>17.703977290070512</v>
      </c>
      <c r="AA44">
        <f t="shared" si="15"/>
        <v>18.009218277830346</v>
      </c>
      <c r="AB44">
        <f t="shared" si="15"/>
        <v>18.314459265590184</v>
      </c>
      <c r="AC44">
        <f t="shared" si="15"/>
        <v>18.619700253350022</v>
      </c>
      <c r="AD44">
        <f t="shared" si="15"/>
        <v>18.92494124110986</v>
      </c>
      <c r="AE44">
        <f t="shared" si="15"/>
        <v>19.23018222886969</v>
      </c>
      <c r="AF44">
        <f t="shared" si="15"/>
        <v>19.535423216629528</v>
      </c>
      <c r="AG44">
        <f t="shared" si="15"/>
        <v>19.840664204389366</v>
      </c>
      <c r="AH44">
        <f t="shared" si="15"/>
        <v>20.145905192149204</v>
      </c>
      <c r="AI44">
        <f t="shared" si="15"/>
        <v>20.451146179909038</v>
      </c>
      <c r="AJ44">
        <f t="shared" si="15"/>
        <v>20.756387167668876</v>
      </c>
      <c r="AK44">
        <f t="shared" si="15"/>
        <v>21.061628155428711</v>
      </c>
      <c r="AL44">
        <f t="shared" si="15"/>
        <v>21.366869143188545</v>
      </c>
      <c r="AM44">
        <f t="shared" si="15"/>
        <v>21.672110130948383</v>
      </c>
      <c r="AN44">
        <f t="shared" si="15"/>
        <v>21.977351118708217</v>
      </c>
      <c r="AO44">
        <f t="shared" si="15"/>
        <v>22.282592106468059</v>
      </c>
      <c r="AP44">
        <f t="shared" si="15"/>
        <v>22.587833094227893</v>
      </c>
      <c r="AQ44">
        <f t="shared" si="15"/>
        <v>22.893074081987731</v>
      </c>
      <c r="AR44">
        <f t="shared" si="15"/>
        <v>23.198315069747565</v>
      </c>
      <c r="AS44">
        <f t="shared" si="15"/>
        <v>23.503556057507407</v>
      </c>
      <c r="AT44">
        <f t="shared" si="15"/>
        <v>23.808797045267241</v>
      </c>
      <c r="AU44">
        <f t="shared" si="15"/>
        <v>24.114038033027075</v>
      </c>
      <c r="AV44">
        <f t="shared" si="15"/>
        <v>24.419279020786909</v>
      </c>
      <c r="AW44">
        <f t="shared" si="15"/>
        <v>24.724520008546747</v>
      </c>
      <c r="AX44">
        <f t="shared" si="15"/>
        <v>25.029760996306585</v>
      </c>
      <c r="AY44">
        <f t="shared" si="15"/>
        <v>25.33500198406642</v>
      </c>
      <c r="AZ44">
        <f t="shared" si="15"/>
        <v>25.640242971826254</v>
      </c>
      <c r="BA44">
        <f t="shared" si="15"/>
        <v>25.945483959586095</v>
      </c>
      <c r="BB44">
        <f t="shared" si="15"/>
        <v>26.25072494734593</v>
      </c>
      <c r="BC44">
        <f t="shared" si="15"/>
        <v>26.555965935105768</v>
      </c>
      <c r="BD44">
        <f t="shared" si="15"/>
        <v>26.861206922865602</v>
      </c>
      <c r="BE44">
        <f t="shared" si="15"/>
        <v>27.16644791062544</v>
      </c>
      <c r="BF44">
        <f t="shared" si="15"/>
        <v>27.471688898385274</v>
      </c>
    </row>
    <row r="45" spans="2:58">
      <c r="B45" s="33">
        <f t="shared" si="6"/>
        <v>182</v>
      </c>
      <c r="C45">
        <f t="shared" si="15"/>
        <v>10.566356720202876</v>
      </c>
      <c r="D45">
        <f t="shared" si="15"/>
        <v>10.868252626494385</v>
      </c>
      <c r="E45">
        <f t="shared" si="15"/>
        <v>11.170148532785895</v>
      </c>
      <c r="F45">
        <f t="shared" si="15"/>
        <v>11.472044439077406</v>
      </c>
      <c r="G45">
        <f t="shared" si="15"/>
        <v>11.773940345368915</v>
      </c>
      <c r="H45">
        <f t="shared" si="15"/>
        <v>12.075836251660428</v>
      </c>
      <c r="I45">
        <f t="shared" si="15"/>
        <v>12.377732157951938</v>
      </c>
      <c r="J45">
        <f t="shared" si="15"/>
        <v>12.679628064243449</v>
      </c>
      <c r="K45">
        <f t="shared" si="15"/>
        <v>12.981523970534958</v>
      </c>
      <c r="L45">
        <f t="shared" si="15"/>
        <v>13.283419876826471</v>
      </c>
      <c r="M45">
        <f t="shared" si="15"/>
        <v>13.585315783117982</v>
      </c>
      <c r="N45">
        <f t="shared" si="15"/>
        <v>13.88721168940949</v>
      </c>
      <c r="O45">
        <f t="shared" si="15"/>
        <v>14.189107595701005</v>
      </c>
      <c r="P45">
        <f t="shared" si="15"/>
        <v>14.491003501992514</v>
      </c>
      <c r="Q45">
        <f t="shared" si="15"/>
        <v>14.792899408284024</v>
      </c>
      <c r="R45">
        <f t="shared" si="15"/>
        <v>15.094795314575535</v>
      </c>
      <c r="S45">
        <f t="shared" si="15"/>
        <v>15.396691220867044</v>
      </c>
      <c r="T45">
        <f t="shared" si="15"/>
        <v>15.698587127158554</v>
      </c>
      <c r="U45">
        <f t="shared" si="15"/>
        <v>16.000483033450067</v>
      </c>
      <c r="V45">
        <f t="shared" si="15"/>
        <v>16.30237893974158</v>
      </c>
      <c r="W45">
        <f t="shared" si="15"/>
        <v>16.604274846033089</v>
      </c>
      <c r="X45">
        <f t="shared" si="15"/>
        <v>16.906170752324599</v>
      </c>
      <c r="Y45">
        <f t="shared" si="15"/>
        <v>17.208066658616108</v>
      </c>
      <c r="Z45">
        <f t="shared" si="15"/>
        <v>17.509962564907617</v>
      </c>
      <c r="AA45">
        <f t="shared" si="15"/>
        <v>17.81185847119913</v>
      </c>
      <c r="AB45">
        <f t="shared" si="15"/>
        <v>18.11375437749064</v>
      </c>
      <c r="AC45">
        <f t="shared" si="15"/>
        <v>18.415650283782149</v>
      </c>
      <c r="AD45">
        <f t="shared" si="15"/>
        <v>18.717546190073666</v>
      </c>
      <c r="AE45">
        <f t="shared" si="15"/>
        <v>19.019442096365175</v>
      </c>
      <c r="AF45">
        <f t="shared" si="15"/>
        <v>19.321338002656685</v>
      </c>
      <c r="AG45">
        <f t="shared" si="15"/>
        <v>19.623233908948194</v>
      </c>
      <c r="AH45">
        <f t="shared" ref="AH45:BF45" si="16">+AH$2/$B45/$B45*10000</f>
        <v>19.925129815239703</v>
      </c>
      <c r="AI45">
        <f t="shared" si="16"/>
        <v>20.227025721531216</v>
      </c>
      <c r="AJ45">
        <f t="shared" si="16"/>
        <v>20.528921627822726</v>
      </c>
      <c r="AK45">
        <f t="shared" si="16"/>
        <v>20.830817534114235</v>
      </c>
      <c r="AL45">
        <f t="shared" si="16"/>
        <v>21.132713440405752</v>
      </c>
      <c r="AM45">
        <f t="shared" si="16"/>
        <v>21.434609346697261</v>
      </c>
      <c r="AN45">
        <f t="shared" si="16"/>
        <v>21.736505252988771</v>
      </c>
      <c r="AO45">
        <f t="shared" si="16"/>
        <v>22.03840115928028</v>
      </c>
      <c r="AP45">
        <f t="shared" si="16"/>
        <v>22.340297065571789</v>
      </c>
      <c r="AQ45">
        <f t="shared" si="16"/>
        <v>22.642192971863299</v>
      </c>
      <c r="AR45">
        <f t="shared" si="16"/>
        <v>22.944088878154812</v>
      </c>
      <c r="AS45">
        <f t="shared" si="16"/>
        <v>23.245984784446321</v>
      </c>
      <c r="AT45">
        <f t="shared" si="16"/>
        <v>23.547880690737831</v>
      </c>
      <c r="AU45">
        <f t="shared" si="16"/>
        <v>23.849776597029347</v>
      </c>
      <c r="AV45">
        <f t="shared" si="16"/>
        <v>24.151672503320857</v>
      </c>
      <c r="AW45">
        <f t="shared" si="16"/>
        <v>24.453568409612366</v>
      </c>
      <c r="AX45">
        <f t="shared" si="16"/>
        <v>24.755464315903875</v>
      </c>
      <c r="AY45">
        <f t="shared" si="16"/>
        <v>25.057360222195385</v>
      </c>
      <c r="AZ45">
        <f t="shared" si="16"/>
        <v>25.359256128486898</v>
      </c>
      <c r="BA45">
        <f t="shared" si="16"/>
        <v>25.661152034778407</v>
      </c>
      <c r="BB45">
        <f t="shared" si="16"/>
        <v>25.963047941069917</v>
      </c>
      <c r="BC45">
        <f t="shared" si="16"/>
        <v>26.264943847361433</v>
      </c>
      <c r="BD45">
        <f t="shared" si="16"/>
        <v>26.566839753652943</v>
      </c>
      <c r="BE45">
        <f t="shared" si="16"/>
        <v>26.868735659944452</v>
      </c>
      <c r="BF45">
        <f t="shared" si="16"/>
        <v>27.170631566235965</v>
      </c>
    </row>
    <row r="46" spans="2:58">
      <c r="B46" s="33">
        <f t="shared" si="6"/>
        <v>183</v>
      </c>
      <c r="C46">
        <f t="shared" ref="C46:BF50" si="17">+C$2/$B46/$B46*10000</f>
        <v>10.451192929021468</v>
      </c>
      <c r="D46">
        <f t="shared" si="17"/>
        <v>10.749798441279225</v>
      </c>
      <c r="E46">
        <f t="shared" si="17"/>
        <v>11.048403953536983</v>
      </c>
      <c r="F46">
        <f t="shared" si="17"/>
        <v>11.347009465794738</v>
      </c>
      <c r="G46">
        <f t="shared" si="17"/>
        <v>11.645614978052494</v>
      </c>
      <c r="H46">
        <f t="shared" si="17"/>
        <v>11.944220490310251</v>
      </c>
      <c r="I46">
        <f t="shared" si="17"/>
        <v>12.242826002568007</v>
      </c>
      <c r="J46">
        <f t="shared" si="17"/>
        <v>12.541431514825764</v>
      </c>
      <c r="K46">
        <f t="shared" si="17"/>
        <v>12.840037027083522</v>
      </c>
      <c r="L46">
        <f t="shared" si="17"/>
        <v>13.138642539341275</v>
      </c>
      <c r="M46">
        <f t="shared" si="17"/>
        <v>13.437248051599033</v>
      </c>
      <c r="N46">
        <f t="shared" si="17"/>
        <v>13.735853563856789</v>
      </c>
      <c r="O46">
        <f t="shared" si="17"/>
        <v>14.034459076114546</v>
      </c>
      <c r="P46">
        <f t="shared" si="17"/>
        <v>14.333064588372302</v>
      </c>
      <c r="Q46">
        <f t="shared" si="17"/>
        <v>14.631670100630059</v>
      </c>
      <c r="R46">
        <f t="shared" si="17"/>
        <v>14.930275612887815</v>
      </c>
      <c r="S46">
        <f t="shared" si="17"/>
        <v>15.22888112514557</v>
      </c>
      <c r="T46">
        <f t="shared" si="17"/>
        <v>15.527486637403324</v>
      </c>
      <c r="U46">
        <f t="shared" si="17"/>
        <v>15.826092149661083</v>
      </c>
      <c r="V46">
        <f t="shared" si="17"/>
        <v>16.124697661918837</v>
      </c>
      <c r="W46">
        <f t="shared" si="17"/>
        <v>16.423303174176596</v>
      </c>
      <c r="X46">
        <f t="shared" si="17"/>
        <v>16.721908686434354</v>
      </c>
      <c r="Y46">
        <f t="shared" si="17"/>
        <v>17.020514198692108</v>
      </c>
      <c r="Z46">
        <f t="shared" si="17"/>
        <v>17.319119710949867</v>
      </c>
      <c r="AA46">
        <f t="shared" si="17"/>
        <v>17.617725223207621</v>
      </c>
      <c r="AB46">
        <f t="shared" si="17"/>
        <v>17.916330735465376</v>
      </c>
      <c r="AC46">
        <f t="shared" si="17"/>
        <v>18.214936247723134</v>
      </c>
      <c r="AD46">
        <f t="shared" si="17"/>
        <v>18.513541759980889</v>
      </c>
      <c r="AE46">
        <f t="shared" si="17"/>
        <v>18.812147272238644</v>
      </c>
      <c r="AF46">
        <f t="shared" si="17"/>
        <v>19.110752784496402</v>
      </c>
      <c r="AG46">
        <f t="shared" si="17"/>
        <v>19.409358296754156</v>
      </c>
      <c r="AH46">
        <f t="shared" si="17"/>
        <v>19.707963809011915</v>
      </c>
      <c r="AI46">
        <f t="shared" si="17"/>
        <v>20.006569321269673</v>
      </c>
      <c r="AJ46">
        <f t="shared" si="17"/>
        <v>20.305174833527428</v>
      </c>
      <c r="AK46">
        <f t="shared" si="17"/>
        <v>20.603780345785182</v>
      </c>
      <c r="AL46">
        <f t="shared" si="17"/>
        <v>20.902385858042937</v>
      </c>
      <c r="AM46">
        <f t="shared" si="17"/>
        <v>21.200991370300695</v>
      </c>
      <c r="AN46">
        <f t="shared" si="17"/>
        <v>21.49959688255845</v>
      </c>
      <c r="AO46">
        <f t="shared" si="17"/>
        <v>21.798202394816212</v>
      </c>
      <c r="AP46">
        <f t="shared" si="17"/>
        <v>22.096807907073966</v>
      </c>
      <c r="AQ46">
        <f t="shared" si="17"/>
        <v>22.395413419331721</v>
      </c>
      <c r="AR46">
        <f t="shared" si="17"/>
        <v>22.694018931589476</v>
      </c>
      <c r="AS46">
        <f t="shared" si="17"/>
        <v>22.992624443847234</v>
      </c>
      <c r="AT46">
        <f t="shared" si="17"/>
        <v>23.291229956104988</v>
      </c>
      <c r="AU46">
        <f t="shared" si="17"/>
        <v>23.589835468362743</v>
      </c>
      <c r="AV46">
        <f t="shared" si="17"/>
        <v>23.888440980620501</v>
      </c>
      <c r="AW46">
        <f t="shared" si="17"/>
        <v>24.18704649287826</v>
      </c>
      <c r="AX46">
        <f t="shared" si="17"/>
        <v>24.485652005136014</v>
      </c>
      <c r="AY46">
        <f t="shared" si="17"/>
        <v>24.784257517393772</v>
      </c>
      <c r="AZ46">
        <f t="shared" si="17"/>
        <v>25.082863029651527</v>
      </c>
      <c r="BA46">
        <f t="shared" si="17"/>
        <v>25.381468541909282</v>
      </c>
      <c r="BB46">
        <f t="shared" si="17"/>
        <v>25.680074054167044</v>
      </c>
      <c r="BC46">
        <f t="shared" si="17"/>
        <v>25.978679566424795</v>
      </c>
      <c r="BD46">
        <f t="shared" si="17"/>
        <v>26.277285078682549</v>
      </c>
      <c r="BE46">
        <f t="shared" si="17"/>
        <v>26.575890590940308</v>
      </c>
      <c r="BF46">
        <f t="shared" si="17"/>
        <v>26.874496103198066</v>
      </c>
    </row>
    <row r="47" spans="2:58">
      <c r="B47" s="33">
        <f t="shared" si="6"/>
        <v>184</v>
      </c>
      <c r="C47">
        <f t="shared" si="17"/>
        <v>10.337901701323252</v>
      </c>
      <c r="D47">
        <f t="shared" si="17"/>
        <v>10.633270321361058</v>
      </c>
      <c r="E47">
        <f t="shared" si="17"/>
        <v>10.928638941398866</v>
      </c>
      <c r="F47">
        <f t="shared" si="17"/>
        <v>11.224007561436673</v>
      </c>
      <c r="G47">
        <f t="shared" si="17"/>
        <v>11.519376181474479</v>
      </c>
      <c r="H47">
        <f t="shared" si="17"/>
        <v>11.814744801512287</v>
      </c>
      <c r="I47">
        <f t="shared" si="17"/>
        <v>12.110113421550093</v>
      </c>
      <c r="J47">
        <f t="shared" si="17"/>
        <v>12.4054820415879</v>
      </c>
      <c r="K47">
        <f t="shared" si="17"/>
        <v>12.700850661625708</v>
      </c>
      <c r="L47">
        <f t="shared" si="17"/>
        <v>12.996219281663517</v>
      </c>
      <c r="M47">
        <f t="shared" si="17"/>
        <v>13.291587901701325</v>
      </c>
      <c r="N47">
        <f t="shared" si="17"/>
        <v>13.586956521739131</v>
      </c>
      <c r="O47">
        <f t="shared" si="17"/>
        <v>13.882325141776938</v>
      </c>
      <c r="P47">
        <f t="shared" si="17"/>
        <v>14.177693761814744</v>
      </c>
      <c r="Q47">
        <f t="shared" si="17"/>
        <v>14.473062381852554</v>
      </c>
      <c r="R47">
        <f t="shared" si="17"/>
        <v>14.76843100189036</v>
      </c>
      <c r="S47">
        <f t="shared" si="17"/>
        <v>15.063799621928167</v>
      </c>
      <c r="T47">
        <f t="shared" si="17"/>
        <v>15.359168241965973</v>
      </c>
      <c r="U47">
        <f t="shared" si="17"/>
        <v>15.654536862003781</v>
      </c>
      <c r="V47">
        <f t="shared" si="17"/>
        <v>15.949905482041588</v>
      </c>
      <c r="W47">
        <f t="shared" si="17"/>
        <v>16.245274102079396</v>
      </c>
      <c r="X47">
        <f t="shared" si="17"/>
        <v>16.540642722117205</v>
      </c>
      <c r="Y47">
        <f t="shared" si="17"/>
        <v>16.836011342155011</v>
      </c>
      <c r="Z47">
        <f t="shared" si="17"/>
        <v>17.131379962192817</v>
      </c>
      <c r="AA47">
        <f t="shared" si="17"/>
        <v>17.426748582230623</v>
      </c>
      <c r="AB47">
        <f t="shared" si="17"/>
        <v>17.722117202268432</v>
      </c>
      <c r="AC47">
        <f t="shared" si="17"/>
        <v>18.017485822306238</v>
      </c>
      <c r="AD47">
        <f t="shared" si="17"/>
        <v>18.312854442344044</v>
      </c>
      <c r="AE47">
        <f t="shared" si="17"/>
        <v>18.608223062381853</v>
      </c>
      <c r="AF47">
        <f t="shared" si="17"/>
        <v>18.903591682419659</v>
      </c>
      <c r="AG47">
        <f t="shared" si="17"/>
        <v>19.198960302457468</v>
      </c>
      <c r="AH47">
        <f t="shared" si="17"/>
        <v>19.494328922495274</v>
      </c>
      <c r="AI47">
        <f t="shared" si="17"/>
        <v>19.789697542533084</v>
      </c>
      <c r="AJ47">
        <f t="shared" si="17"/>
        <v>20.085066162570886</v>
      </c>
      <c r="AK47">
        <f t="shared" si="17"/>
        <v>20.380434782608695</v>
      </c>
      <c r="AL47">
        <f t="shared" si="17"/>
        <v>20.675803402646505</v>
      </c>
      <c r="AM47">
        <f t="shared" si="17"/>
        <v>20.971172022684311</v>
      </c>
      <c r="AN47">
        <f t="shared" si="17"/>
        <v>21.266540642722116</v>
      </c>
      <c r="AO47">
        <f t="shared" si="17"/>
        <v>21.561909262759922</v>
      </c>
      <c r="AP47">
        <f t="shared" si="17"/>
        <v>21.857277882797732</v>
      </c>
      <c r="AQ47">
        <f t="shared" si="17"/>
        <v>22.152646502835537</v>
      </c>
      <c r="AR47">
        <f t="shared" si="17"/>
        <v>22.448015122873347</v>
      </c>
      <c r="AS47">
        <f t="shared" si="17"/>
        <v>22.743383742911153</v>
      </c>
      <c r="AT47">
        <f t="shared" si="17"/>
        <v>23.038752362948959</v>
      </c>
      <c r="AU47">
        <f t="shared" si="17"/>
        <v>23.334120982986768</v>
      </c>
      <c r="AV47">
        <f t="shared" si="17"/>
        <v>23.629489603024574</v>
      </c>
      <c r="AW47">
        <f t="shared" si="17"/>
        <v>23.92485822306238</v>
      </c>
      <c r="AX47">
        <f t="shared" si="17"/>
        <v>24.220226843100185</v>
      </c>
      <c r="AY47">
        <f t="shared" si="17"/>
        <v>24.515595463137995</v>
      </c>
      <c r="AZ47">
        <f t="shared" si="17"/>
        <v>24.810964083175801</v>
      </c>
      <c r="BA47">
        <f t="shared" si="17"/>
        <v>25.10633270321361</v>
      </c>
      <c r="BB47">
        <f t="shared" si="17"/>
        <v>25.401701323251416</v>
      </c>
      <c r="BC47">
        <f t="shared" si="17"/>
        <v>25.697069943289222</v>
      </c>
      <c r="BD47">
        <f t="shared" si="17"/>
        <v>25.992438563327035</v>
      </c>
      <c r="BE47">
        <f t="shared" si="17"/>
        <v>26.287807183364837</v>
      </c>
      <c r="BF47">
        <f t="shared" si="17"/>
        <v>26.58317580340265</v>
      </c>
    </row>
    <row r="48" spans="2:58">
      <c r="B48" s="33">
        <f t="shared" si="6"/>
        <v>185</v>
      </c>
      <c r="C48">
        <f t="shared" si="17"/>
        <v>10.226442658875092</v>
      </c>
      <c r="D48">
        <f t="shared" si="17"/>
        <v>10.518626734842952</v>
      </c>
      <c r="E48">
        <f t="shared" si="17"/>
        <v>10.810810810810811</v>
      </c>
      <c r="F48">
        <f t="shared" si="17"/>
        <v>11.102994886778673</v>
      </c>
      <c r="G48">
        <f t="shared" si="17"/>
        <v>11.395178962746531</v>
      </c>
      <c r="H48">
        <f t="shared" si="17"/>
        <v>11.687363038714391</v>
      </c>
      <c r="I48">
        <f t="shared" si="17"/>
        <v>11.97954711468225</v>
      </c>
      <c r="J48">
        <f t="shared" si="17"/>
        <v>12.271731190650112</v>
      </c>
      <c r="K48">
        <f t="shared" si="17"/>
        <v>12.56391526661797</v>
      </c>
      <c r="L48">
        <f t="shared" si="17"/>
        <v>12.856099342585829</v>
      </c>
      <c r="M48">
        <f t="shared" si="17"/>
        <v>13.148283418553691</v>
      </c>
      <c r="N48">
        <f t="shared" si="17"/>
        <v>13.440467494521549</v>
      </c>
      <c r="O48">
        <f t="shared" si="17"/>
        <v>13.732651570489409</v>
      </c>
      <c r="P48">
        <f t="shared" si="17"/>
        <v>14.024835646457268</v>
      </c>
      <c r="Q48">
        <f t="shared" si="17"/>
        <v>14.31701972242513</v>
      </c>
      <c r="R48">
        <f t="shared" si="17"/>
        <v>14.609203798392988</v>
      </c>
      <c r="S48">
        <f t="shared" si="17"/>
        <v>14.901387874360848</v>
      </c>
      <c r="T48">
        <f t="shared" si="17"/>
        <v>15.193571950328707</v>
      </c>
      <c r="U48">
        <f t="shared" si="17"/>
        <v>15.485756026296569</v>
      </c>
      <c r="V48">
        <f t="shared" si="17"/>
        <v>15.777940102264427</v>
      </c>
      <c r="W48">
        <f t="shared" si="17"/>
        <v>16.070124178232287</v>
      </c>
      <c r="X48">
        <f t="shared" si="17"/>
        <v>16.362308254200148</v>
      </c>
      <c r="Y48">
        <f t="shared" si="17"/>
        <v>16.654492330168004</v>
      </c>
      <c r="Z48">
        <f t="shared" si="17"/>
        <v>16.946676406135868</v>
      </c>
      <c r="AA48">
        <f t="shared" si="17"/>
        <v>17.238860482103725</v>
      </c>
      <c r="AB48">
        <f t="shared" si="17"/>
        <v>17.531044558071585</v>
      </c>
      <c r="AC48">
        <f t="shared" si="17"/>
        <v>17.823228634039445</v>
      </c>
      <c r="AD48">
        <f t="shared" si="17"/>
        <v>18.115412710007305</v>
      </c>
      <c r="AE48">
        <f t="shared" si="17"/>
        <v>18.407596785975166</v>
      </c>
      <c r="AF48">
        <f t="shared" si="17"/>
        <v>18.699780861943026</v>
      </c>
      <c r="AG48">
        <f t="shared" si="17"/>
        <v>18.991964937910886</v>
      </c>
      <c r="AH48">
        <f t="shared" si="17"/>
        <v>19.284149013878746</v>
      </c>
      <c r="AI48">
        <f t="shared" si="17"/>
        <v>19.576333089846607</v>
      </c>
      <c r="AJ48">
        <f t="shared" si="17"/>
        <v>19.868517165814467</v>
      </c>
      <c r="AK48">
        <f t="shared" si="17"/>
        <v>20.160701241782323</v>
      </c>
      <c r="AL48">
        <f t="shared" si="17"/>
        <v>20.452885317750184</v>
      </c>
      <c r="AM48">
        <f t="shared" si="17"/>
        <v>20.745069393718044</v>
      </c>
      <c r="AN48">
        <f t="shared" si="17"/>
        <v>21.037253469685904</v>
      </c>
      <c r="AO48">
        <f t="shared" si="17"/>
        <v>21.329437545653764</v>
      </c>
      <c r="AP48">
        <f t="shared" si="17"/>
        <v>21.621621621621621</v>
      </c>
      <c r="AQ48">
        <f t="shared" si="17"/>
        <v>21.913805697589481</v>
      </c>
      <c r="AR48">
        <f t="shared" si="17"/>
        <v>22.205989773557345</v>
      </c>
      <c r="AS48">
        <f t="shared" si="17"/>
        <v>22.498173849525202</v>
      </c>
      <c r="AT48">
        <f t="shared" si="17"/>
        <v>22.790357925493062</v>
      </c>
      <c r="AU48">
        <f t="shared" si="17"/>
        <v>23.082542001460919</v>
      </c>
      <c r="AV48">
        <f t="shared" si="17"/>
        <v>23.374726077428782</v>
      </c>
      <c r="AW48">
        <f t="shared" si="17"/>
        <v>23.666910153396643</v>
      </c>
      <c r="AX48">
        <f t="shared" si="17"/>
        <v>23.959094229364499</v>
      </c>
      <c r="AY48">
        <f t="shared" si="17"/>
        <v>24.25127830533236</v>
      </c>
      <c r="AZ48">
        <f t="shared" si="17"/>
        <v>24.543462381300223</v>
      </c>
      <c r="BA48">
        <f t="shared" si="17"/>
        <v>24.83564645726808</v>
      </c>
      <c r="BB48">
        <f t="shared" si="17"/>
        <v>25.12783053323594</v>
      </c>
      <c r="BC48">
        <f t="shared" si="17"/>
        <v>25.4200146092038</v>
      </c>
      <c r="BD48">
        <f t="shared" si="17"/>
        <v>25.712198685171657</v>
      </c>
      <c r="BE48">
        <f t="shared" si="17"/>
        <v>26.004382761139521</v>
      </c>
      <c r="BF48">
        <f t="shared" si="17"/>
        <v>26.296566837107381</v>
      </c>
    </row>
    <row r="49" spans="2:58">
      <c r="B49" s="33">
        <f t="shared" si="6"/>
        <v>186</v>
      </c>
      <c r="C49">
        <f t="shared" si="17"/>
        <v>10.116776505954446</v>
      </c>
      <c r="D49">
        <f t="shared" si="17"/>
        <v>10.405827263267428</v>
      </c>
      <c r="E49">
        <f t="shared" si="17"/>
        <v>10.694878020580413</v>
      </c>
      <c r="F49">
        <f t="shared" si="17"/>
        <v>10.983928777893398</v>
      </c>
      <c r="G49">
        <f t="shared" si="17"/>
        <v>11.272979535206384</v>
      </c>
      <c r="H49">
        <f t="shared" si="17"/>
        <v>11.562030292519365</v>
      </c>
      <c r="I49">
        <f t="shared" si="17"/>
        <v>11.85108104983235</v>
      </c>
      <c r="J49">
        <f t="shared" si="17"/>
        <v>12.140131807145336</v>
      </c>
      <c r="K49">
        <f t="shared" si="17"/>
        <v>12.429182564458317</v>
      </c>
      <c r="L49">
        <f t="shared" si="17"/>
        <v>12.718233321771304</v>
      </c>
      <c r="M49">
        <f t="shared" si="17"/>
        <v>13.007284079084288</v>
      </c>
      <c r="N49">
        <f t="shared" si="17"/>
        <v>13.296334836397271</v>
      </c>
      <c r="O49">
        <f t="shared" si="17"/>
        <v>13.585385593710255</v>
      </c>
      <c r="P49">
        <f t="shared" si="17"/>
        <v>13.87443635102324</v>
      </c>
      <c r="Q49">
        <f t="shared" si="17"/>
        <v>14.163487108336222</v>
      </c>
      <c r="R49">
        <f t="shared" si="17"/>
        <v>14.452537865649207</v>
      </c>
      <c r="S49">
        <f t="shared" si="17"/>
        <v>14.741588622962192</v>
      </c>
      <c r="T49">
        <f t="shared" si="17"/>
        <v>15.030639380275174</v>
      </c>
      <c r="U49">
        <f t="shared" si="17"/>
        <v>15.319690137588161</v>
      </c>
      <c r="V49">
        <f t="shared" si="17"/>
        <v>15.608740894901146</v>
      </c>
      <c r="W49">
        <f t="shared" si="17"/>
        <v>15.89779165221413</v>
      </c>
      <c r="X49">
        <f t="shared" si="17"/>
        <v>16.186842409527113</v>
      </c>
      <c r="Y49">
        <f t="shared" si="17"/>
        <v>16.475893166840098</v>
      </c>
      <c r="Z49">
        <f t="shared" si="17"/>
        <v>16.76494392415308</v>
      </c>
      <c r="AA49">
        <f t="shared" si="17"/>
        <v>17.053994681466065</v>
      </c>
      <c r="AB49">
        <f t="shared" si="17"/>
        <v>17.343045438779047</v>
      </c>
      <c r="AC49">
        <f t="shared" si="17"/>
        <v>17.632096196092032</v>
      </c>
      <c r="AD49">
        <f t="shared" si="17"/>
        <v>17.921146953405017</v>
      </c>
      <c r="AE49">
        <f t="shared" si="17"/>
        <v>18.210197710717999</v>
      </c>
      <c r="AF49">
        <f t="shared" si="17"/>
        <v>18.499248468030988</v>
      </c>
      <c r="AG49">
        <f t="shared" si="17"/>
        <v>18.788299225343973</v>
      </c>
      <c r="AH49">
        <f t="shared" si="17"/>
        <v>19.077349982656955</v>
      </c>
      <c r="AI49">
        <f t="shared" si="17"/>
        <v>19.36640073996994</v>
      </c>
      <c r="AJ49">
        <f t="shared" si="17"/>
        <v>19.655451497282922</v>
      </c>
      <c r="AK49">
        <f t="shared" si="17"/>
        <v>19.944502254595907</v>
      </c>
      <c r="AL49">
        <f t="shared" si="17"/>
        <v>20.233553011908892</v>
      </c>
      <c r="AM49">
        <f t="shared" si="17"/>
        <v>20.522603769221877</v>
      </c>
      <c r="AN49">
        <f t="shared" si="17"/>
        <v>20.811654526534856</v>
      </c>
      <c r="AO49">
        <f t="shared" si="17"/>
        <v>21.100705283847841</v>
      </c>
      <c r="AP49">
        <f t="shared" si="17"/>
        <v>21.389756041160826</v>
      </c>
      <c r="AQ49">
        <f t="shared" si="17"/>
        <v>21.678806798473811</v>
      </c>
      <c r="AR49">
        <f t="shared" si="17"/>
        <v>21.967857555786797</v>
      </c>
      <c r="AS49">
        <f t="shared" si="17"/>
        <v>22.256908313099782</v>
      </c>
      <c r="AT49">
        <f t="shared" si="17"/>
        <v>22.545959070412767</v>
      </c>
      <c r="AU49">
        <f t="shared" si="17"/>
        <v>22.835009827725752</v>
      </c>
      <c r="AV49">
        <f t="shared" si="17"/>
        <v>23.12406058503873</v>
      </c>
      <c r="AW49">
        <f t="shared" si="17"/>
        <v>23.413111342351716</v>
      </c>
      <c r="AX49">
        <f t="shared" si="17"/>
        <v>23.702162099664701</v>
      </c>
      <c r="AY49">
        <f t="shared" si="17"/>
        <v>23.991212856977686</v>
      </c>
      <c r="AZ49">
        <f t="shared" si="17"/>
        <v>24.280263614290671</v>
      </c>
      <c r="BA49">
        <f t="shared" si="17"/>
        <v>24.56931437160365</v>
      </c>
      <c r="BB49">
        <f t="shared" si="17"/>
        <v>24.858365128916635</v>
      </c>
      <c r="BC49">
        <f t="shared" si="17"/>
        <v>25.14741588622962</v>
      </c>
      <c r="BD49">
        <f t="shared" si="17"/>
        <v>25.436466643542609</v>
      </c>
      <c r="BE49">
        <f t="shared" si="17"/>
        <v>25.72551740085559</v>
      </c>
      <c r="BF49">
        <f t="shared" si="17"/>
        <v>26.014568158168576</v>
      </c>
    </row>
    <row r="50" spans="2:58">
      <c r="B50" s="33">
        <f t="shared" si="6"/>
        <v>187</v>
      </c>
      <c r="C50">
        <f t="shared" si="17"/>
        <v>10.008864994709599</v>
      </c>
      <c r="D50">
        <f t="shared" si="17"/>
        <v>10.294832565987015</v>
      </c>
      <c r="E50">
        <f t="shared" si="17"/>
        <v>10.580800137264434</v>
      </c>
      <c r="F50">
        <f t="shared" si="17"/>
        <v>10.866767708541852</v>
      </c>
      <c r="G50">
        <f t="shared" si="17"/>
        <v>11.152735279819268</v>
      </c>
      <c r="H50">
        <f t="shared" si="17"/>
        <v>11.438702851096684</v>
      </c>
      <c r="I50">
        <f t="shared" si="17"/>
        <v>11.724670422374102</v>
      </c>
      <c r="J50">
        <f t="shared" si="17"/>
        <v>12.010637993651521</v>
      </c>
      <c r="K50">
        <f t="shared" si="17"/>
        <v>12.296605564928937</v>
      </c>
      <c r="L50">
        <f t="shared" si="17"/>
        <v>12.582573136206353</v>
      </c>
      <c r="M50">
        <f t="shared" si="17"/>
        <v>12.868540707483771</v>
      </c>
      <c r="N50">
        <f t="shared" si="17"/>
        <v>13.15450827876119</v>
      </c>
      <c r="O50">
        <f t="shared" si="17"/>
        <v>13.440475850038606</v>
      </c>
      <c r="P50">
        <f t="shared" si="17"/>
        <v>13.726443421316025</v>
      </c>
      <c r="Q50">
        <f t="shared" si="17"/>
        <v>14.012410992593439</v>
      </c>
      <c r="R50">
        <f t="shared" si="17"/>
        <v>14.298378563870857</v>
      </c>
      <c r="S50">
        <f t="shared" si="17"/>
        <v>14.584346135148273</v>
      </c>
      <c r="T50">
        <f t="shared" si="17"/>
        <v>14.870313706425691</v>
      </c>
      <c r="U50">
        <f t="shared" si="17"/>
        <v>15.15628127770311</v>
      </c>
      <c r="V50">
        <f t="shared" si="17"/>
        <v>15.442248848980524</v>
      </c>
      <c r="W50">
        <f t="shared" si="17"/>
        <v>15.728216420257944</v>
      </c>
      <c r="X50">
        <f t="shared" si="17"/>
        <v>16.014183991535358</v>
      </c>
      <c r="Y50">
        <f t="shared" si="17"/>
        <v>16.300151562812776</v>
      </c>
      <c r="Z50">
        <f t="shared" si="17"/>
        <v>16.586119134090197</v>
      </c>
      <c r="AA50">
        <f t="shared" si="17"/>
        <v>16.872086705367611</v>
      </c>
      <c r="AB50">
        <f t="shared" si="17"/>
        <v>17.158054276645029</v>
      </c>
      <c r="AC50">
        <f t="shared" si="17"/>
        <v>17.44402184792245</v>
      </c>
      <c r="AD50">
        <f t="shared" si="17"/>
        <v>17.729989419199864</v>
      </c>
      <c r="AE50">
        <f t="shared" si="17"/>
        <v>18.015956990477282</v>
      </c>
      <c r="AF50">
        <f t="shared" si="17"/>
        <v>18.301924561754696</v>
      </c>
      <c r="AG50">
        <f t="shared" si="17"/>
        <v>18.587892133032113</v>
      </c>
      <c r="AH50">
        <f t="shared" ref="AH50:BF50" si="18">+AH$2/$B50/$B50*10000</f>
        <v>18.873859704309531</v>
      </c>
      <c r="AI50">
        <f t="shared" si="18"/>
        <v>19.159827275586949</v>
      </c>
      <c r="AJ50">
        <f t="shared" si="18"/>
        <v>19.445794846864366</v>
      </c>
      <c r="AK50">
        <f t="shared" si="18"/>
        <v>19.731762418141781</v>
      </c>
      <c r="AL50">
        <f t="shared" si="18"/>
        <v>20.017729989419198</v>
      </c>
      <c r="AM50">
        <f t="shared" si="18"/>
        <v>20.303697560696619</v>
      </c>
      <c r="AN50">
        <f t="shared" si="18"/>
        <v>20.58966513197403</v>
      </c>
      <c r="AO50">
        <f t="shared" si="18"/>
        <v>20.875632703251451</v>
      </c>
      <c r="AP50">
        <f t="shared" si="18"/>
        <v>21.161600274528869</v>
      </c>
      <c r="AQ50">
        <f t="shared" si="18"/>
        <v>21.447567845806287</v>
      </c>
      <c r="AR50">
        <f t="shared" si="18"/>
        <v>21.733535417083704</v>
      </c>
      <c r="AS50">
        <f t="shared" si="18"/>
        <v>22.019502988361118</v>
      </c>
      <c r="AT50">
        <f t="shared" si="18"/>
        <v>22.305470559638536</v>
      </c>
      <c r="AU50">
        <f t="shared" si="18"/>
        <v>22.591438130915957</v>
      </c>
      <c r="AV50">
        <f t="shared" si="18"/>
        <v>22.877405702193368</v>
      </c>
      <c r="AW50">
        <f t="shared" si="18"/>
        <v>23.163373273470789</v>
      </c>
      <c r="AX50">
        <f t="shared" si="18"/>
        <v>23.449340844748203</v>
      </c>
      <c r="AY50">
        <f t="shared" si="18"/>
        <v>23.735308416025624</v>
      </c>
      <c r="AZ50">
        <f t="shared" si="18"/>
        <v>24.021275987303042</v>
      </c>
      <c r="BA50">
        <f t="shared" si="18"/>
        <v>24.307243558580456</v>
      </c>
      <c r="BB50">
        <f t="shared" si="18"/>
        <v>24.593211129857874</v>
      </c>
      <c r="BC50">
        <f t="shared" si="18"/>
        <v>24.879178701135295</v>
      </c>
      <c r="BD50">
        <f t="shared" si="18"/>
        <v>25.165146272412706</v>
      </c>
      <c r="BE50">
        <f t="shared" si="18"/>
        <v>25.451113843690127</v>
      </c>
      <c r="BF50">
        <f t="shared" si="18"/>
        <v>25.737081414967541</v>
      </c>
    </row>
    <row r="51" spans="2:58">
      <c r="B51" s="33">
        <f t="shared" si="6"/>
        <v>188</v>
      </c>
      <c r="C51">
        <f t="shared" ref="C51:BF53" si="19">+C$2/$B51/$B51*10000</f>
        <v>9.9026708918062472</v>
      </c>
      <c r="D51">
        <f t="shared" si="19"/>
        <v>10.185604345857856</v>
      </c>
      <c r="E51">
        <f t="shared" si="19"/>
        <v>10.468537799909461</v>
      </c>
      <c r="F51">
        <f t="shared" si="19"/>
        <v>10.751471253961068</v>
      </c>
      <c r="G51">
        <f t="shared" si="19"/>
        <v>11.034404708012676</v>
      </c>
      <c r="H51">
        <f t="shared" si="19"/>
        <v>11.317338162064281</v>
      </c>
      <c r="I51">
        <f t="shared" si="19"/>
        <v>11.60027161611589</v>
      </c>
      <c r="J51">
        <f t="shared" si="19"/>
        <v>11.883205070167497</v>
      </c>
      <c r="K51">
        <f t="shared" si="19"/>
        <v>12.166138524219102</v>
      </c>
      <c r="L51">
        <f t="shared" si="19"/>
        <v>12.449071978270711</v>
      </c>
      <c r="M51">
        <f t="shared" si="19"/>
        <v>12.732005432322319</v>
      </c>
      <c r="N51">
        <f t="shared" si="19"/>
        <v>13.014938886373926</v>
      </c>
      <c r="O51">
        <f t="shared" si="19"/>
        <v>13.297872340425531</v>
      </c>
      <c r="P51">
        <f t="shared" si="19"/>
        <v>13.580805794477138</v>
      </c>
      <c r="Q51">
        <f t="shared" si="19"/>
        <v>13.863739248528747</v>
      </c>
      <c r="R51">
        <f t="shared" si="19"/>
        <v>14.146672702580352</v>
      </c>
      <c r="S51">
        <f t="shared" si="19"/>
        <v>14.429606156631959</v>
      </c>
      <c r="T51">
        <f t="shared" si="19"/>
        <v>14.712539610683567</v>
      </c>
      <c r="U51">
        <f t="shared" si="19"/>
        <v>14.995473064735172</v>
      </c>
      <c r="V51">
        <f t="shared" si="19"/>
        <v>15.278406518786783</v>
      </c>
      <c r="W51">
        <f t="shared" si="19"/>
        <v>15.56133997283839</v>
      </c>
      <c r="X51">
        <f t="shared" si="19"/>
        <v>15.844273426889993</v>
      </c>
      <c r="Y51">
        <f t="shared" si="19"/>
        <v>16.127206880941603</v>
      </c>
      <c r="Z51">
        <f t="shared" si="19"/>
        <v>16.410140334993212</v>
      </c>
      <c r="AA51">
        <f t="shared" si="19"/>
        <v>16.693073789044817</v>
      </c>
      <c r="AB51">
        <f t="shared" si="19"/>
        <v>16.976007243096426</v>
      </c>
      <c r="AC51">
        <f t="shared" si="19"/>
        <v>17.258940697148031</v>
      </c>
      <c r="AD51">
        <f t="shared" si="19"/>
        <v>17.541874151199636</v>
      </c>
      <c r="AE51">
        <f t="shared" si="19"/>
        <v>17.824807605251245</v>
      </c>
      <c r="AF51">
        <f t="shared" si="19"/>
        <v>18.107741059302853</v>
      </c>
      <c r="AG51">
        <f t="shared" si="19"/>
        <v>18.390674513354462</v>
      </c>
      <c r="AH51">
        <f t="shared" si="19"/>
        <v>18.673607967406067</v>
      </c>
      <c r="AI51">
        <f t="shared" si="19"/>
        <v>18.956541421457672</v>
      </c>
      <c r="AJ51">
        <f t="shared" si="19"/>
        <v>19.239474875509281</v>
      </c>
      <c r="AK51">
        <f t="shared" si="19"/>
        <v>19.522408329560886</v>
      </c>
      <c r="AL51">
        <f t="shared" si="19"/>
        <v>19.805341783612494</v>
      </c>
      <c r="AM51">
        <f t="shared" si="19"/>
        <v>20.088275237664103</v>
      </c>
      <c r="AN51">
        <f t="shared" si="19"/>
        <v>20.371208691715712</v>
      </c>
      <c r="AO51">
        <f t="shared" si="19"/>
        <v>20.654142145767317</v>
      </c>
      <c r="AP51">
        <f t="shared" si="19"/>
        <v>20.937075599818922</v>
      </c>
      <c r="AQ51">
        <f t="shared" si="19"/>
        <v>21.220009053870527</v>
      </c>
      <c r="AR51">
        <f t="shared" si="19"/>
        <v>21.502942507922135</v>
      </c>
      <c r="AS51">
        <f t="shared" si="19"/>
        <v>21.785875961973744</v>
      </c>
      <c r="AT51">
        <f t="shared" si="19"/>
        <v>22.068809416025353</v>
      </c>
      <c r="AU51">
        <f t="shared" si="19"/>
        <v>22.351742870076958</v>
      </c>
      <c r="AV51">
        <f t="shared" si="19"/>
        <v>22.634676324128563</v>
      </c>
      <c r="AW51">
        <f t="shared" si="19"/>
        <v>22.917609778180172</v>
      </c>
      <c r="AX51">
        <f t="shared" si="19"/>
        <v>23.20054323223178</v>
      </c>
      <c r="AY51">
        <f t="shared" si="19"/>
        <v>23.483476686283385</v>
      </c>
      <c r="AZ51">
        <f t="shared" si="19"/>
        <v>23.766410140334994</v>
      </c>
      <c r="BA51">
        <f t="shared" si="19"/>
        <v>24.049343594386599</v>
      </c>
      <c r="BB51">
        <f t="shared" si="19"/>
        <v>24.332277048438204</v>
      </c>
      <c r="BC51">
        <f t="shared" si="19"/>
        <v>24.615210502489813</v>
      </c>
      <c r="BD51">
        <f t="shared" si="19"/>
        <v>24.898143956541421</v>
      </c>
      <c r="BE51">
        <f t="shared" si="19"/>
        <v>25.181077410593026</v>
      </c>
      <c r="BF51">
        <f t="shared" si="19"/>
        <v>25.464010864644639</v>
      </c>
    </row>
    <row r="52" spans="2:58">
      <c r="B52" s="33">
        <f t="shared" si="6"/>
        <v>189</v>
      </c>
      <c r="C52">
        <f t="shared" si="19"/>
        <v>9.7981579463060928</v>
      </c>
      <c r="D52">
        <f t="shared" si="19"/>
        <v>10.078105316200553</v>
      </c>
      <c r="E52">
        <f t="shared" si="19"/>
        <v>10.358052686095013</v>
      </c>
      <c r="F52">
        <f t="shared" si="19"/>
        <v>10.638000055989473</v>
      </c>
      <c r="G52">
        <f t="shared" si="19"/>
        <v>10.917947425883932</v>
      </c>
      <c r="H52">
        <f t="shared" si="19"/>
        <v>11.197894795778394</v>
      </c>
      <c r="I52">
        <f t="shared" si="19"/>
        <v>11.477842165672854</v>
      </c>
      <c r="J52">
        <f t="shared" si="19"/>
        <v>11.757789535567314</v>
      </c>
      <c r="K52">
        <f t="shared" si="19"/>
        <v>12.037736905461774</v>
      </c>
      <c r="L52">
        <f t="shared" si="19"/>
        <v>12.317684275356234</v>
      </c>
      <c r="M52">
        <f t="shared" si="19"/>
        <v>12.597631645250692</v>
      </c>
      <c r="N52">
        <f t="shared" si="19"/>
        <v>12.877579015145152</v>
      </c>
      <c r="O52">
        <f t="shared" si="19"/>
        <v>13.157526385039612</v>
      </c>
      <c r="P52">
        <f t="shared" si="19"/>
        <v>13.437473754934071</v>
      </c>
      <c r="Q52">
        <f t="shared" si="19"/>
        <v>13.717421124828531</v>
      </c>
      <c r="R52">
        <f t="shared" si="19"/>
        <v>13.997368494722991</v>
      </c>
      <c r="S52">
        <f t="shared" si="19"/>
        <v>14.277315864617451</v>
      </c>
      <c r="T52">
        <f t="shared" si="19"/>
        <v>14.557263234511911</v>
      </c>
      <c r="U52">
        <f t="shared" si="19"/>
        <v>14.837210604406369</v>
      </c>
      <c r="V52">
        <f t="shared" si="19"/>
        <v>15.117157974300829</v>
      </c>
      <c r="W52">
        <f t="shared" si="19"/>
        <v>15.397105344195289</v>
      </c>
      <c r="X52">
        <f t="shared" si="19"/>
        <v>15.677052714089751</v>
      </c>
      <c r="Y52">
        <f t="shared" si="19"/>
        <v>15.957000083984211</v>
      </c>
      <c r="Z52">
        <f t="shared" si="19"/>
        <v>16.23694745387867</v>
      </c>
      <c r="AA52">
        <f t="shared" si="19"/>
        <v>16.516894823773129</v>
      </c>
      <c r="AB52">
        <f t="shared" si="19"/>
        <v>16.79684219366759</v>
      </c>
      <c r="AC52">
        <f t="shared" si="19"/>
        <v>17.076789563562048</v>
      </c>
      <c r="AD52">
        <f t="shared" si="19"/>
        <v>17.35673693345651</v>
      </c>
      <c r="AE52">
        <f t="shared" si="19"/>
        <v>17.636684303350968</v>
      </c>
      <c r="AF52">
        <f t="shared" si="19"/>
        <v>17.91663167324543</v>
      </c>
      <c r="AG52">
        <f t="shared" si="19"/>
        <v>18.196579043139888</v>
      </c>
      <c r="AH52">
        <f t="shared" si="19"/>
        <v>18.47652641303435</v>
      </c>
      <c r="AI52">
        <f t="shared" si="19"/>
        <v>18.756473782928808</v>
      </c>
      <c r="AJ52">
        <f t="shared" si="19"/>
        <v>19.036421152823266</v>
      </c>
      <c r="AK52">
        <f t="shared" si="19"/>
        <v>19.316368522717728</v>
      </c>
      <c r="AL52">
        <f t="shared" si="19"/>
        <v>19.596315892612186</v>
      </c>
      <c r="AM52">
        <f t="shared" si="19"/>
        <v>19.876263262506647</v>
      </c>
      <c r="AN52">
        <f t="shared" si="19"/>
        <v>20.156210632401105</v>
      </c>
      <c r="AO52">
        <f t="shared" si="19"/>
        <v>20.436158002295567</v>
      </c>
      <c r="AP52">
        <f t="shared" si="19"/>
        <v>20.716105372190025</v>
      </c>
      <c r="AQ52">
        <f t="shared" si="19"/>
        <v>20.996052742084487</v>
      </c>
      <c r="AR52">
        <f t="shared" si="19"/>
        <v>21.276000111978945</v>
      </c>
      <c r="AS52">
        <f t="shared" si="19"/>
        <v>21.555947481873403</v>
      </c>
      <c r="AT52">
        <f t="shared" si="19"/>
        <v>21.835894851767865</v>
      </c>
      <c r="AU52">
        <f t="shared" si="19"/>
        <v>22.11584222166233</v>
      </c>
      <c r="AV52">
        <f t="shared" si="19"/>
        <v>22.395789591556788</v>
      </c>
      <c r="AW52">
        <f t="shared" si="19"/>
        <v>22.675736961451246</v>
      </c>
      <c r="AX52">
        <f t="shared" si="19"/>
        <v>22.955684331345708</v>
      </c>
      <c r="AY52">
        <f t="shared" si="19"/>
        <v>23.235631701240166</v>
      </c>
      <c r="AZ52">
        <f t="shared" si="19"/>
        <v>23.515579071134628</v>
      </c>
      <c r="BA52">
        <f t="shared" si="19"/>
        <v>23.795526441029086</v>
      </c>
      <c r="BB52">
        <f t="shared" si="19"/>
        <v>24.075473810923548</v>
      </c>
      <c r="BC52">
        <f t="shared" si="19"/>
        <v>24.355421180818006</v>
      </c>
      <c r="BD52">
        <f t="shared" si="19"/>
        <v>24.635368550712467</v>
      </c>
      <c r="BE52">
        <f t="shared" si="19"/>
        <v>24.915315920606925</v>
      </c>
      <c r="BF52">
        <f t="shared" si="19"/>
        <v>25.195263290501384</v>
      </c>
    </row>
    <row r="53" spans="2:58">
      <c r="B53" s="33">
        <f t="shared" si="6"/>
        <v>190</v>
      </c>
      <c r="C53">
        <f t="shared" si="19"/>
        <v>9.6952908587257607</v>
      </c>
      <c r="D53">
        <f t="shared" si="19"/>
        <v>9.97229916897507</v>
      </c>
      <c r="E53">
        <f t="shared" si="19"/>
        <v>10.249307479224376</v>
      </c>
      <c r="F53">
        <f t="shared" si="19"/>
        <v>10.526315789473683</v>
      </c>
      <c r="G53">
        <f t="shared" si="19"/>
        <v>10.803324099722992</v>
      </c>
      <c r="H53">
        <f t="shared" si="19"/>
        <v>11.080332409972298</v>
      </c>
      <c r="I53">
        <f t="shared" si="19"/>
        <v>11.357340720221606</v>
      </c>
      <c r="J53">
        <f t="shared" si="19"/>
        <v>11.634349030470913</v>
      </c>
      <c r="K53">
        <f t="shared" si="19"/>
        <v>11.911357340720222</v>
      </c>
      <c r="L53">
        <f t="shared" si="19"/>
        <v>12.18836565096953</v>
      </c>
      <c r="M53">
        <f t="shared" si="19"/>
        <v>12.465373961218836</v>
      </c>
      <c r="N53">
        <f t="shared" si="19"/>
        <v>12.742382271468143</v>
      </c>
      <c r="O53">
        <f t="shared" si="19"/>
        <v>13.019390581717452</v>
      </c>
      <c r="P53">
        <f t="shared" si="19"/>
        <v>13.29639889196676</v>
      </c>
      <c r="Q53">
        <f t="shared" si="19"/>
        <v>13.573407202216067</v>
      </c>
      <c r="R53">
        <f t="shared" si="19"/>
        <v>13.850415512465373</v>
      </c>
      <c r="S53">
        <f t="shared" si="19"/>
        <v>14.127423822714682</v>
      </c>
      <c r="T53">
        <f t="shared" si="19"/>
        <v>14.40443213296399</v>
      </c>
      <c r="U53">
        <f t="shared" si="19"/>
        <v>14.681440443213296</v>
      </c>
      <c r="V53">
        <f t="shared" si="19"/>
        <v>14.958448753462603</v>
      </c>
      <c r="W53">
        <f t="shared" si="19"/>
        <v>15.235457063711912</v>
      </c>
      <c r="X53">
        <f t="shared" si="19"/>
        <v>15.512465373961218</v>
      </c>
      <c r="Y53">
        <f t="shared" si="19"/>
        <v>15.789473684210526</v>
      </c>
      <c r="Z53">
        <f t="shared" si="19"/>
        <v>16.066481994459835</v>
      </c>
      <c r="AA53">
        <f t="shared" si="19"/>
        <v>16.343490304709142</v>
      </c>
      <c r="AB53">
        <f t="shared" si="19"/>
        <v>16.620498614958446</v>
      </c>
      <c r="AC53">
        <f t="shared" si="19"/>
        <v>16.897506925207757</v>
      </c>
      <c r="AD53">
        <f t="shared" si="19"/>
        <v>17.174515235457065</v>
      </c>
      <c r="AE53">
        <f t="shared" si="19"/>
        <v>17.451523545706369</v>
      </c>
      <c r="AF53">
        <f t="shared" si="19"/>
        <v>17.728531855955676</v>
      </c>
      <c r="AG53">
        <f t="shared" si="19"/>
        <v>18.005540166204987</v>
      </c>
      <c r="AH53">
        <f t="shared" si="19"/>
        <v>18.282548476454295</v>
      </c>
      <c r="AI53">
        <f t="shared" si="19"/>
        <v>18.559556786703599</v>
      </c>
      <c r="AJ53">
        <f t="shared" si="19"/>
        <v>18.836565096952906</v>
      </c>
      <c r="AK53">
        <f t="shared" si="19"/>
        <v>19.113573407202217</v>
      </c>
      <c r="AL53">
        <f t="shared" si="19"/>
        <v>19.390581717451521</v>
      </c>
      <c r="AM53">
        <f t="shared" si="19"/>
        <v>19.667590027700829</v>
      </c>
      <c r="AN53">
        <f t="shared" si="19"/>
        <v>19.94459833795014</v>
      </c>
      <c r="AO53">
        <f t="shared" si="19"/>
        <v>20.221606648199447</v>
      </c>
      <c r="AP53">
        <f t="shared" si="19"/>
        <v>20.498614958448751</v>
      </c>
      <c r="AQ53">
        <f t="shared" si="19"/>
        <v>20.775623268698062</v>
      </c>
      <c r="AR53">
        <f t="shared" si="19"/>
        <v>21.052631578947366</v>
      </c>
      <c r="AS53">
        <f t="shared" si="19"/>
        <v>21.329639889196674</v>
      </c>
      <c r="AT53">
        <f t="shared" si="19"/>
        <v>21.606648199445985</v>
      </c>
      <c r="AU53">
        <f t="shared" si="19"/>
        <v>21.883656509695289</v>
      </c>
      <c r="AV53">
        <f t="shared" si="19"/>
        <v>22.160664819944596</v>
      </c>
      <c r="AW53">
        <f t="shared" si="19"/>
        <v>22.437673130193907</v>
      </c>
      <c r="AX53">
        <f t="shared" si="19"/>
        <v>22.714681440443211</v>
      </c>
      <c r="AY53">
        <f t="shared" si="19"/>
        <v>22.991689750692522</v>
      </c>
      <c r="AZ53">
        <f t="shared" si="19"/>
        <v>23.268698060941826</v>
      </c>
      <c r="BA53">
        <f t="shared" si="19"/>
        <v>23.545706371191134</v>
      </c>
      <c r="BB53">
        <f t="shared" si="19"/>
        <v>23.822714681440445</v>
      </c>
      <c r="BC53">
        <f t="shared" si="19"/>
        <v>24.099722991689749</v>
      </c>
      <c r="BD53">
        <f t="shared" si="19"/>
        <v>24.37673130193906</v>
      </c>
      <c r="BE53">
        <f t="shared" si="19"/>
        <v>24.653739612188367</v>
      </c>
      <c r="BF53">
        <f t="shared" si="19"/>
        <v>24.930747922437671</v>
      </c>
    </row>
  </sheetData>
  <phoneticPr fontId="5"/>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L34"/>
  <sheetViews>
    <sheetView workbookViewId="0">
      <selection sqref="A1:XFD1"/>
    </sheetView>
  </sheetViews>
  <sheetFormatPr defaultRowHeight="13.5"/>
  <cols>
    <col min="1" max="16384" width="9" style="86"/>
  </cols>
  <sheetData>
    <row r="1" spans="1:12" s="143" customFormat="1" ht="25.5">
      <c r="A1" s="143" t="s">
        <v>2081</v>
      </c>
      <c r="B1" s="143" t="s">
        <v>2076</v>
      </c>
      <c r="K1" s="146"/>
      <c r="L1" s="146"/>
    </row>
    <row r="3" spans="1:12" s="113" customFormat="1" ht="14.25">
      <c r="A3" s="116"/>
      <c r="B3" s="130" t="s">
        <v>1122</v>
      </c>
    </row>
    <row r="4" spans="1:12" s="113" customFormat="1" ht="48" customHeight="1">
      <c r="A4" s="129" t="s">
        <v>1121</v>
      </c>
      <c r="B4" s="127" t="s">
        <v>1120</v>
      </c>
      <c r="C4" s="128" t="s">
        <v>1119</v>
      </c>
      <c r="D4" s="127" t="s">
        <v>1118</v>
      </c>
      <c r="E4" s="127" t="s">
        <v>1117</v>
      </c>
      <c r="F4" s="127" t="s">
        <v>1116</v>
      </c>
      <c r="G4" s="127" t="s">
        <v>1115</v>
      </c>
      <c r="H4" s="126" t="s">
        <v>1114</v>
      </c>
      <c r="I4" s="126" t="s">
        <v>1113</v>
      </c>
      <c r="J4" s="126" t="s">
        <v>1112</v>
      </c>
    </row>
    <row r="5" spans="1:12" s="117" customFormat="1" ht="14.25">
      <c r="A5" s="120">
        <v>6</v>
      </c>
      <c r="B5" s="125" t="s">
        <v>1111</v>
      </c>
      <c r="C5" s="117">
        <v>107</v>
      </c>
      <c r="D5" s="118">
        <v>20.204187376460876</v>
      </c>
      <c r="E5" s="118">
        <v>1.0969293071411144</v>
      </c>
      <c r="F5" s="118">
        <v>19.189596167008897</v>
      </c>
      <c r="G5" s="118">
        <v>25.965776865160848</v>
      </c>
      <c r="H5" s="118">
        <v>19.313894592744695</v>
      </c>
      <c r="I5" s="118">
        <v>19.868583162217661</v>
      </c>
      <c r="J5" s="118">
        <v>22.167556468172485</v>
      </c>
    </row>
    <row r="6" spans="1:12" s="117" customFormat="1" ht="14.25">
      <c r="A6" s="120">
        <v>11</v>
      </c>
      <c r="B6" s="119" t="s">
        <v>539</v>
      </c>
      <c r="C6" s="117">
        <v>107</v>
      </c>
      <c r="D6" s="118">
        <v>53.497196261682255</v>
      </c>
      <c r="E6" s="118">
        <v>7.6782154218861578</v>
      </c>
      <c r="F6" s="118">
        <v>37.200000000000003</v>
      </c>
      <c r="G6" s="118">
        <v>77.2</v>
      </c>
      <c r="H6" s="118">
        <v>41.46</v>
      </c>
      <c r="I6" s="118">
        <v>53.4</v>
      </c>
      <c r="J6" s="118">
        <v>66.08</v>
      </c>
    </row>
    <row r="7" spans="1:12" s="117" customFormat="1" ht="14.25">
      <c r="A7" s="120">
        <v>12</v>
      </c>
      <c r="B7" s="124" t="s">
        <v>561</v>
      </c>
      <c r="C7" s="117">
        <v>107</v>
      </c>
      <c r="D7" s="118">
        <v>1586.3271028037384</v>
      </c>
      <c r="E7" s="118">
        <v>53.917262909388569</v>
      </c>
      <c r="F7" s="118">
        <v>1440</v>
      </c>
      <c r="G7" s="118">
        <v>1730</v>
      </c>
      <c r="H7" s="118">
        <v>1511.6</v>
      </c>
      <c r="I7" s="118">
        <v>1581</v>
      </c>
      <c r="J7" s="118">
        <v>1668.1</v>
      </c>
    </row>
    <row r="8" spans="1:12" s="113" customFormat="1" ht="14.25">
      <c r="A8" s="116">
        <v>16</v>
      </c>
      <c r="B8" s="123" t="s">
        <v>1110</v>
      </c>
      <c r="C8" s="113">
        <v>106</v>
      </c>
      <c r="D8" s="114">
        <v>849.97169811320759</v>
      </c>
      <c r="E8" s="114">
        <v>38.271575314964608</v>
      </c>
      <c r="F8" s="114">
        <v>730</v>
      </c>
      <c r="G8" s="114">
        <v>949</v>
      </c>
      <c r="H8" s="114">
        <v>793.5</v>
      </c>
      <c r="I8" s="114">
        <v>848.5</v>
      </c>
      <c r="J8" s="114">
        <v>912.25</v>
      </c>
    </row>
    <row r="9" spans="1:12" s="113" customFormat="1" ht="14.25">
      <c r="A9" s="116">
        <v>30</v>
      </c>
      <c r="B9" s="122" t="s">
        <v>1109</v>
      </c>
      <c r="C9" s="113">
        <v>107</v>
      </c>
      <c r="D9" s="114">
        <v>360.78504672897196</v>
      </c>
      <c r="E9" s="114">
        <v>16.909876558793851</v>
      </c>
      <c r="F9" s="114">
        <v>304</v>
      </c>
      <c r="G9" s="114">
        <v>399</v>
      </c>
      <c r="H9" s="114">
        <v>331.3</v>
      </c>
      <c r="I9" s="114">
        <v>361</v>
      </c>
      <c r="J9" s="114">
        <v>386.1</v>
      </c>
    </row>
    <row r="10" spans="1:12" s="113" customFormat="1" ht="14.25">
      <c r="A10" s="116">
        <v>48</v>
      </c>
      <c r="B10" s="122" t="s">
        <v>1108</v>
      </c>
      <c r="C10" s="113">
        <v>107</v>
      </c>
      <c r="D10" s="114">
        <v>181.24299065420561</v>
      </c>
      <c r="E10" s="114">
        <v>6.2341741089469771</v>
      </c>
      <c r="F10" s="114">
        <v>168</v>
      </c>
      <c r="G10" s="114">
        <v>199</v>
      </c>
      <c r="H10" s="114">
        <v>171</v>
      </c>
      <c r="I10" s="114">
        <v>181</v>
      </c>
      <c r="J10" s="114">
        <v>190.7</v>
      </c>
    </row>
    <row r="11" spans="1:12" s="113" customFormat="1" ht="14.25">
      <c r="A11" s="116">
        <v>49</v>
      </c>
      <c r="B11" s="110" t="s">
        <v>1107</v>
      </c>
      <c r="C11" s="113">
        <v>106</v>
      </c>
      <c r="D11" s="114">
        <v>155.72641509433961</v>
      </c>
      <c r="E11" s="114">
        <v>4.9809790945497783</v>
      </c>
      <c r="F11" s="114">
        <v>144</v>
      </c>
      <c r="G11" s="114">
        <v>169</v>
      </c>
      <c r="H11" s="114">
        <v>148.25</v>
      </c>
      <c r="I11" s="114">
        <v>156</v>
      </c>
      <c r="J11" s="114">
        <v>164</v>
      </c>
    </row>
    <row r="12" spans="1:12" s="117" customFormat="1" ht="42.75">
      <c r="A12" s="120">
        <v>62</v>
      </c>
      <c r="B12" s="119" t="s">
        <v>1106</v>
      </c>
      <c r="C12" s="117">
        <v>107</v>
      </c>
      <c r="D12" s="118">
        <v>829.91588785046724</v>
      </c>
      <c r="E12" s="118">
        <v>61.972623519983415</v>
      </c>
      <c r="F12" s="118">
        <v>678</v>
      </c>
      <c r="G12" s="118">
        <v>1075</v>
      </c>
      <c r="H12" s="118">
        <v>736.3</v>
      </c>
      <c r="I12" s="118">
        <v>825</v>
      </c>
      <c r="J12" s="118">
        <v>931.2</v>
      </c>
    </row>
    <row r="13" spans="1:12" s="117" customFormat="1" ht="28.5">
      <c r="A13" s="120">
        <v>63</v>
      </c>
      <c r="B13" s="121" t="s">
        <v>1105</v>
      </c>
      <c r="C13" s="117">
        <v>107</v>
      </c>
      <c r="D13" s="118">
        <v>658.71028037383178</v>
      </c>
      <c r="E13" s="118">
        <v>59.100172292600121</v>
      </c>
      <c r="F13" s="118">
        <v>543</v>
      </c>
      <c r="G13" s="118">
        <v>937</v>
      </c>
      <c r="H13" s="118">
        <v>576</v>
      </c>
      <c r="I13" s="118">
        <v>657</v>
      </c>
      <c r="J13" s="118">
        <v>748.8</v>
      </c>
    </row>
    <row r="14" spans="1:12" s="113" customFormat="1" ht="28.5">
      <c r="A14" s="116">
        <v>66</v>
      </c>
      <c r="B14" s="110" t="s">
        <v>1104</v>
      </c>
      <c r="C14" s="113">
        <v>106</v>
      </c>
      <c r="D14" s="114">
        <v>351.15094339622641</v>
      </c>
      <c r="E14" s="114">
        <v>26.303645393866677</v>
      </c>
      <c r="F14" s="114">
        <v>305</v>
      </c>
      <c r="G14" s="114">
        <v>413</v>
      </c>
      <c r="H14" s="114">
        <v>313.5</v>
      </c>
      <c r="I14" s="114">
        <v>348</v>
      </c>
      <c r="J14" s="114">
        <v>397.25</v>
      </c>
    </row>
    <row r="15" spans="1:12" s="113" customFormat="1" ht="28.5">
      <c r="A15" s="116">
        <v>67</v>
      </c>
      <c r="B15" s="110" t="s">
        <v>1103</v>
      </c>
      <c r="C15" s="113">
        <v>105</v>
      </c>
      <c r="D15" s="114">
        <v>77.861904761904768</v>
      </c>
      <c r="E15" s="114">
        <v>2.6169705383391393</v>
      </c>
      <c r="F15" s="114">
        <v>72</v>
      </c>
      <c r="G15" s="114">
        <v>85</v>
      </c>
      <c r="H15" s="114">
        <v>73.5</v>
      </c>
      <c r="I15" s="114">
        <v>78</v>
      </c>
      <c r="J15" s="114">
        <v>81.900000000000006</v>
      </c>
    </row>
    <row r="16" spans="1:12" s="113" customFormat="1" ht="28.5">
      <c r="A16" s="116">
        <v>68</v>
      </c>
      <c r="B16" s="115" t="s">
        <v>1102</v>
      </c>
      <c r="C16" s="113">
        <v>105</v>
      </c>
      <c r="D16" s="114">
        <v>91.138095238095232</v>
      </c>
      <c r="E16" s="114">
        <v>4.471864628996892</v>
      </c>
      <c r="F16" s="114">
        <v>76.5</v>
      </c>
      <c r="G16" s="114">
        <v>107</v>
      </c>
      <c r="H16" s="114">
        <v>84.6</v>
      </c>
      <c r="I16" s="114">
        <v>91.5</v>
      </c>
      <c r="J16" s="114">
        <v>97.5</v>
      </c>
    </row>
    <row r="17" spans="1:10" s="113" customFormat="1" ht="28.5">
      <c r="A17" s="116">
        <v>69</v>
      </c>
      <c r="B17" s="110" t="s">
        <v>1101</v>
      </c>
      <c r="C17" s="113">
        <v>107</v>
      </c>
      <c r="D17" s="114">
        <v>89.411214953271028</v>
      </c>
      <c r="E17" s="114">
        <v>5.1651102218929523</v>
      </c>
      <c r="F17" s="114">
        <v>80</v>
      </c>
      <c r="G17" s="114">
        <v>101</v>
      </c>
      <c r="H17" s="114">
        <v>81.3</v>
      </c>
      <c r="I17" s="114">
        <v>89</v>
      </c>
      <c r="J17" s="114">
        <v>98</v>
      </c>
    </row>
    <row r="18" spans="1:10" s="113" customFormat="1" ht="28.5">
      <c r="A18" s="116">
        <v>70</v>
      </c>
      <c r="B18" s="110" t="s">
        <v>1100</v>
      </c>
      <c r="C18" s="113">
        <v>107</v>
      </c>
      <c r="D18" s="114">
        <v>56.89719626168224</v>
      </c>
      <c r="E18" s="114">
        <v>2.9136457724873082</v>
      </c>
      <c r="F18" s="114">
        <v>50</v>
      </c>
      <c r="G18" s="114">
        <v>63</v>
      </c>
      <c r="H18" s="114">
        <v>52</v>
      </c>
      <c r="I18" s="114">
        <v>57</v>
      </c>
      <c r="J18" s="114">
        <v>61.7</v>
      </c>
    </row>
    <row r="19" spans="1:10" s="113" customFormat="1" ht="14.25">
      <c r="A19" s="116">
        <v>71</v>
      </c>
      <c r="B19" s="110" t="s">
        <v>1099</v>
      </c>
      <c r="C19" s="113">
        <v>107</v>
      </c>
      <c r="D19" s="114">
        <v>276.78504672897196</v>
      </c>
      <c r="E19" s="114">
        <v>14.170809777918395</v>
      </c>
      <c r="F19" s="114">
        <v>246</v>
      </c>
      <c r="G19" s="114">
        <v>323</v>
      </c>
      <c r="H19" s="114">
        <v>256.3</v>
      </c>
      <c r="I19" s="114">
        <v>275</v>
      </c>
      <c r="J19" s="114">
        <v>300</v>
      </c>
    </row>
    <row r="20" spans="1:10" s="113" customFormat="1" ht="42.75">
      <c r="A20" s="116">
        <v>72</v>
      </c>
      <c r="B20" s="110" t="s">
        <v>1098</v>
      </c>
      <c r="C20" s="113">
        <v>107</v>
      </c>
      <c r="D20" s="114">
        <v>210.78750842958158</v>
      </c>
      <c r="E20" s="114">
        <v>15.960901181664386</v>
      </c>
      <c r="F20" s="114">
        <v>160.20599913279622</v>
      </c>
      <c r="G20" s="114">
        <v>245.0249108319361</v>
      </c>
      <c r="H20" s="114">
        <v>181.95439355418685</v>
      </c>
      <c r="I20" s="114">
        <v>212.71047983648072</v>
      </c>
      <c r="J20" s="114">
        <v>234.05926133227419</v>
      </c>
    </row>
    <row r="21" spans="1:10" s="113" customFormat="1" ht="28.5">
      <c r="A21" s="116">
        <v>73</v>
      </c>
      <c r="B21" s="110" t="s">
        <v>1097</v>
      </c>
      <c r="C21" s="113">
        <v>107</v>
      </c>
      <c r="D21" s="114">
        <v>943.71962616822429</v>
      </c>
      <c r="E21" s="114">
        <v>41.928914324875592</v>
      </c>
      <c r="F21" s="114">
        <v>815</v>
      </c>
      <c r="G21" s="114">
        <v>1049</v>
      </c>
      <c r="H21" s="114">
        <v>883.9</v>
      </c>
      <c r="I21" s="114">
        <v>944</v>
      </c>
      <c r="J21" s="114">
        <v>1011.3</v>
      </c>
    </row>
    <row r="22" spans="1:10" s="113" customFormat="1" ht="28.5">
      <c r="A22" s="116">
        <v>74</v>
      </c>
      <c r="B22" s="115" t="s">
        <v>1096</v>
      </c>
      <c r="C22" s="113">
        <v>105</v>
      </c>
      <c r="D22" s="114">
        <v>148.50952380952381</v>
      </c>
      <c r="E22" s="114">
        <v>7.9948844679381477</v>
      </c>
      <c r="F22" s="114">
        <v>132</v>
      </c>
      <c r="G22" s="114">
        <v>167</v>
      </c>
      <c r="H22" s="114">
        <v>137.1</v>
      </c>
      <c r="I22" s="114">
        <v>148.5</v>
      </c>
      <c r="J22" s="114">
        <v>163.19999999999999</v>
      </c>
    </row>
    <row r="23" spans="1:10" s="113" customFormat="1" ht="28.5">
      <c r="A23" s="116">
        <v>75</v>
      </c>
      <c r="B23" s="115" t="s">
        <v>1095</v>
      </c>
      <c r="C23" s="113">
        <v>105</v>
      </c>
      <c r="D23" s="114">
        <v>93.242857142857147</v>
      </c>
      <c r="E23" s="114">
        <v>4.5573874335829663</v>
      </c>
      <c r="F23" s="114">
        <v>79.5</v>
      </c>
      <c r="G23" s="114">
        <v>110</v>
      </c>
      <c r="H23" s="114">
        <v>86.6</v>
      </c>
      <c r="I23" s="114">
        <v>93.5</v>
      </c>
      <c r="J23" s="114">
        <v>100.4</v>
      </c>
    </row>
    <row r="24" spans="1:10" s="113" customFormat="1" ht="14.25">
      <c r="A24" s="116">
        <v>76</v>
      </c>
      <c r="B24" s="110" t="s">
        <v>1094</v>
      </c>
      <c r="C24" s="113">
        <v>106</v>
      </c>
      <c r="D24" s="114">
        <v>231.53773584905662</v>
      </c>
      <c r="E24" s="114">
        <v>9.8967763181482908</v>
      </c>
      <c r="F24" s="114">
        <v>210</v>
      </c>
      <c r="G24" s="114">
        <v>261</v>
      </c>
      <c r="H24" s="114">
        <v>217</v>
      </c>
      <c r="I24" s="114">
        <v>231</v>
      </c>
      <c r="J24" s="114">
        <v>249.5</v>
      </c>
    </row>
    <row r="25" spans="1:10" s="113" customFormat="1" ht="28.5">
      <c r="A25" s="116">
        <v>77</v>
      </c>
      <c r="B25" s="115" t="s">
        <v>1093</v>
      </c>
      <c r="C25" s="113">
        <v>105</v>
      </c>
      <c r="D25" s="114">
        <v>233.77619047619046</v>
      </c>
      <c r="E25" s="114">
        <v>10.717298416484532</v>
      </c>
      <c r="F25" s="114">
        <v>209.5</v>
      </c>
      <c r="G25" s="114">
        <v>258</v>
      </c>
      <c r="H25" s="114">
        <v>218</v>
      </c>
      <c r="I25" s="114">
        <v>234.5</v>
      </c>
      <c r="J25" s="114">
        <v>250.5</v>
      </c>
    </row>
    <row r="26" spans="1:10" s="113" customFormat="1" ht="28.5">
      <c r="A26" s="116">
        <v>78</v>
      </c>
      <c r="B26" s="110" t="s">
        <v>1092</v>
      </c>
      <c r="C26" s="113">
        <v>107</v>
      </c>
      <c r="D26" s="114">
        <v>228.01869158878506</v>
      </c>
      <c r="E26" s="114">
        <v>13.80796960769419</v>
      </c>
      <c r="F26" s="114">
        <v>194</v>
      </c>
      <c r="G26" s="114">
        <v>266</v>
      </c>
      <c r="H26" s="114">
        <v>210</v>
      </c>
      <c r="I26" s="114">
        <v>228</v>
      </c>
      <c r="J26" s="114">
        <v>254.4</v>
      </c>
    </row>
    <row r="27" spans="1:10" s="113" customFormat="1" ht="14.25">
      <c r="A27" s="116">
        <v>79</v>
      </c>
      <c r="B27" s="110" t="s">
        <v>1091</v>
      </c>
      <c r="C27" s="113">
        <v>107</v>
      </c>
      <c r="D27" s="114">
        <v>218.71028037383178</v>
      </c>
      <c r="E27" s="114">
        <v>12.065082431197705</v>
      </c>
      <c r="F27" s="114">
        <v>185</v>
      </c>
      <c r="G27" s="114">
        <v>248</v>
      </c>
      <c r="H27" s="114">
        <v>200.3</v>
      </c>
      <c r="I27" s="114">
        <v>218</v>
      </c>
      <c r="J27" s="114">
        <v>240.7</v>
      </c>
    </row>
    <row r="28" spans="1:10" s="113" customFormat="1" ht="14.25">
      <c r="A28" s="116">
        <v>80</v>
      </c>
      <c r="B28" s="110" t="s">
        <v>1090</v>
      </c>
      <c r="C28" s="113">
        <v>106</v>
      </c>
      <c r="D28" s="114">
        <v>73.613207547169807</v>
      </c>
      <c r="E28" s="114">
        <v>3.2413129459613907</v>
      </c>
      <c r="F28" s="114">
        <v>66</v>
      </c>
      <c r="G28" s="114">
        <v>85</v>
      </c>
      <c r="H28" s="114">
        <v>69</v>
      </c>
      <c r="I28" s="114">
        <v>74</v>
      </c>
      <c r="J28" s="114">
        <v>79.75</v>
      </c>
    </row>
    <row r="29" spans="1:10" s="113" customFormat="1" ht="42.75">
      <c r="A29" s="116">
        <v>81</v>
      </c>
      <c r="B29" s="110" t="s">
        <v>1089</v>
      </c>
      <c r="C29" s="113">
        <v>107</v>
      </c>
      <c r="D29" s="114">
        <v>167.78504672897196</v>
      </c>
      <c r="E29" s="114">
        <v>7.9349097763096204</v>
      </c>
      <c r="F29" s="114">
        <v>146</v>
      </c>
      <c r="G29" s="114">
        <v>188</v>
      </c>
      <c r="H29" s="114">
        <v>155</v>
      </c>
      <c r="I29" s="114">
        <v>168</v>
      </c>
      <c r="J29" s="114">
        <v>178.7</v>
      </c>
    </row>
    <row r="30" spans="1:10" s="113" customFormat="1" ht="57">
      <c r="A30" s="116">
        <v>82</v>
      </c>
      <c r="B30" s="110" t="s">
        <v>1088</v>
      </c>
      <c r="C30" s="113">
        <v>107</v>
      </c>
      <c r="D30" s="114">
        <v>177.10280373831776</v>
      </c>
      <c r="E30" s="114">
        <v>8.6241593294861403</v>
      </c>
      <c r="F30" s="114">
        <v>154</v>
      </c>
      <c r="G30" s="114">
        <v>202</v>
      </c>
      <c r="H30" s="114">
        <v>165.3</v>
      </c>
      <c r="I30" s="114">
        <v>177</v>
      </c>
      <c r="J30" s="114">
        <v>189</v>
      </c>
    </row>
    <row r="31" spans="1:10" s="113" customFormat="1" ht="14.25">
      <c r="A31" s="116">
        <v>83</v>
      </c>
      <c r="B31" s="110" t="s">
        <v>1087</v>
      </c>
      <c r="C31" s="113">
        <v>106</v>
      </c>
      <c r="D31" s="114">
        <v>25.726415094339622</v>
      </c>
      <c r="E31" s="114">
        <v>1.4444179507787362</v>
      </c>
      <c r="F31" s="114">
        <v>23</v>
      </c>
      <c r="G31" s="114">
        <v>29</v>
      </c>
      <c r="H31" s="114">
        <v>23.25</v>
      </c>
      <c r="I31" s="114">
        <v>26</v>
      </c>
      <c r="J31" s="114">
        <v>28</v>
      </c>
    </row>
    <row r="32" spans="1:10" s="113" customFormat="1" ht="28.5">
      <c r="A32" s="116">
        <v>84</v>
      </c>
      <c r="B32" s="115" t="s">
        <v>1086</v>
      </c>
      <c r="C32" s="113">
        <v>105</v>
      </c>
      <c r="D32" s="114">
        <v>60.423809523809524</v>
      </c>
      <c r="E32" s="114">
        <v>3.2520562669440469</v>
      </c>
      <c r="F32" s="114">
        <v>54</v>
      </c>
      <c r="G32" s="114">
        <v>70</v>
      </c>
      <c r="H32" s="114">
        <v>56</v>
      </c>
      <c r="I32" s="114">
        <v>60</v>
      </c>
      <c r="J32" s="114">
        <v>65.900000000000006</v>
      </c>
    </row>
    <row r="33" spans="1:10" s="117" customFormat="1" ht="28.5">
      <c r="A33" s="120">
        <v>85</v>
      </c>
      <c r="B33" s="119" t="s">
        <v>1085</v>
      </c>
      <c r="C33" s="117">
        <v>107</v>
      </c>
      <c r="D33" s="118">
        <v>916.57943925233644</v>
      </c>
      <c r="E33" s="118">
        <v>53.09053097236697</v>
      </c>
      <c r="F33" s="118">
        <v>777</v>
      </c>
      <c r="G33" s="118">
        <v>1056</v>
      </c>
      <c r="H33" s="118">
        <v>831.5</v>
      </c>
      <c r="I33" s="118">
        <v>920</v>
      </c>
      <c r="J33" s="118">
        <v>1001.9</v>
      </c>
    </row>
    <row r="34" spans="1:10" s="113" customFormat="1" ht="28.5">
      <c r="A34" s="116">
        <v>86</v>
      </c>
      <c r="B34" s="115" t="s">
        <v>1084</v>
      </c>
      <c r="C34" s="113">
        <v>105</v>
      </c>
      <c r="D34" s="114">
        <v>168.5952380952381</v>
      </c>
      <c r="E34" s="114">
        <v>8.4358709932003464</v>
      </c>
      <c r="F34" s="114">
        <v>151.5</v>
      </c>
      <c r="G34" s="114">
        <v>191</v>
      </c>
      <c r="H34" s="114">
        <v>154.6</v>
      </c>
      <c r="I34" s="114">
        <v>169</v>
      </c>
      <c r="J34" s="114">
        <v>182.6</v>
      </c>
    </row>
  </sheetData>
  <phoneticPr fontId="5"/>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BH109"/>
  <sheetViews>
    <sheetView workbookViewId="0">
      <selection sqref="A1:XFD1"/>
    </sheetView>
  </sheetViews>
  <sheetFormatPr defaultRowHeight="13.5"/>
  <cols>
    <col min="1" max="3" width="9" style="86"/>
    <col min="4" max="4" width="11.5" style="86" customWidth="1"/>
    <col min="5" max="10" width="9" style="86"/>
    <col min="11" max="12" width="9" style="87"/>
    <col min="13" max="16384" width="9" style="86"/>
  </cols>
  <sheetData>
    <row r="1" spans="1:60" s="143" customFormat="1" ht="25.5">
      <c r="A1" s="143" t="s">
        <v>2081</v>
      </c>
      <c r="B1" s="143" t="s">
        <v>2076</v>
      </c>
      <c r="K1" s="146"/>
      <c r="L1" s="146"/>
    </row>
    <row r="2" spans="1:60" ht="54">
      <c r="A2" s="112" t="s">
        <v>1083</v>
      </c>
      <c r="B2" s="112" t="s">
        <v>1082</v>
      </c>
      <c r="C2" s="112" t="s">
        <v>1081</v>
      </c>
      <c r="D2" s="105" t="s">
        <v>1080</v>
      </c>
      <c r="E2" s="111" t="s">
        <v>1079</v>
      </c>
      <c r="F2" s="105" t="s">
        <v>1078</v>
      </c>
      <c r="G2" s="105" t="s">
        <v>1077</v>
      </c>
      <c r="H2" s="105" t="s">
        <v>1076</v>
      </c>
      <c r="I2" s="110" t="s">
        <v>1075</v>
      </c>
      <c r="J2" s="108" t="s">
        <v>1074</v>
      </c>
      <c r="K2" s="109" t="s">
        <v>1073</v>
      </c>
      <c r="L2" s="109" t="s">
        <v>1072</v>
      </c>
      <c r="M2" s="108"/>
      <c r="N2" s="108" t="s">
        <v>1071</v>
      </c>
      <c r="O2" s="105" t="s">
        <v>1070</v>
      </c>
      <c r="P2" s="106" t="s">
        <v>1069</v>
      </c>
      <c r="Q2" s="106" t="s">
        <v>1068</v>
      </c>
      <c r="R2" s="105" t="s">
        <v>1067</v>
      </c>
      <c r="S2" s="107" t="s">
        <v>1066</v>
      </c>
      <c r="T2" s="105" t="s">
        <v>1065</v>
      </c>
      <c r="U2" s="106" t="s">
        <v>1064</v>
      </c>
      <c r="V2" s="106" t="s">
        <v>1063</v>
      </c>
      <c r="W2" s="105" t="s">
        <v>1062</v>
      </c>
      <c r="X2" s="105" t="s">
        <v>1061</v>
      </c>
      <c r="Y2" s="105" t="s">
        <v>1060</v>
      </c>
      <c r="Z2" s="105" t="s">
        <v>1059</v>
      </c>
      <c r="AA2" s="105" t="s">
        <v>1058</v>
      </c>
      <c r="AB2" s="106" t="s">
        <v>1057</v>
      </c>
      <c r="AC2" s="106" t="s">
        <v>1056</v>
      </c>
      <c r="AD2" s="105" t="s">
        <v>1055</v>
      </c>
      <c r="AE2" s="106" t="s">
        <v>1054</v>
      </c>
      <c r="AF2" s="105" t="s">
        <v>1053</v>
      </c>
      <c r="AG2" s="105" t="s">
        <v>1052</v>
      </c>
      <c r="AH2" s="105" t="s">
        <v>1051</v>
      </c>
      <c r="AI2" s="105" t="s">
        <v>1050</v>
      </c>
      <c r="AJ2" s="105" t="s">
        <v>1049</v>
      </c>
      <c r="AK2" s="105" t="s">
        <v>1048</v>
      </c>
      <c r="AL2" s="106" t="s">
        <v>1047</v>
      </c>
      <c r="AM2" s="105" t="s">
        <v>1046</v>
      </c>
      <c r="AN2" s="106" t="s">
        <v>1045</v>
      </c>
      <c r="AO2" s="105" t="s">
        <v>1044</v>
      </c>
      <c r="AP2" s="105" t="s">
        <v>1043</v>
      </c>
      <c r="AQ2" s="105" t="s">
        <v>1042</v>
      </c>
      <c r="AR2" s="105" t="s">
        <v>1041</v>
      </c>
      <c r="AS2" s="105" t="s">
        <v>1040</v>
      </c>
      <c r="AT2" s="105" t="s">
        <v>1039</v>
      </c>
      <c r="AU2" s="105" t="s">
        <v>1038</v>
      </c>
      <c r="AV2" s="105" t="s">
        <v>1037</v>
      </c>
      <c r="AW2" s="105" t="s">
        <v>1036</v>
      </c>
      <c r="AX2" s="106" t="s">
        <v>1035</v>
      </c>
      <c r="AY2" s="106" t="s">
        <v>1034</v>
      </c>
      <c r="AZ2" s="105" t="s">
        <v>1033</v>
      </c>
      <c r="BA2" s="105" t="s">
        <v>1032</v>
      </c>
      <c r="BB2" s="105" t="s">
        <v>1031</v>
      </c>
      <c r="BC2" s="105" t="s">
        <v>1030</v>
      </c>
      <c r="BD2" s="105" t="s">
        <v>1029</v>
      </c>
      <c r="BE2" s="105" t="s">
        <v>1028</v>
      </c>
      <c r="BF2" s="105" t="s">
        <v>1027</v>
      </c>
      <c r="BG2" s="105" t="s">
        <v>1026</v>
      </c>
      <c r="BH2" s="105" t="s">
        <v>1025</v>
      </c>
    </row>
    <row r="3" spans="1:60" ht="14.25">
      <c r="A3" s="97" t="s">
        <v>1024</v>
      </c>
      <c r="B3" s="91" t="s">
        <v>1006</v>
      </c>
      <c r="C3" s="91" t="s">
        <v>1005</v>
      </c>
      <c r="D3" s="95">
        <v>34100</v>
      </c>
      <c r="E3" s="96">
        <v>19.770020533880903</v>
      </c>
      <c r="F3" s="95" t="s">
        <v>1004</v>
      </c>
      <c r="G3" s="95" t="s">
        <v>1003</v>
      </c>
      <c r="H3" s="95" t="s">
        <v>1002</v>
      </c>
      <c r="I3" s="90">
        <v>60.8</v>
      </c>
      <c r="J3" s="92">
        <v>1665</v>
      </c>
      <c r="K3" s="94">
        <f t="shared" ref="K3:K34" si="0">+J3/10</f>
        <v>166.5</v>
      </c>
      <c r="L3" s="94">
        <f t="shared" ref="L3:L34" si="1">+I3/J3/J3*1000000</f>
        <v>21.931841751661572</v>
      </c>
      <c r="M3" s="92"/>
      <c r="N3" s="92">
        <v>873</v>
      </c>
      <c r="O3" s="89">
        <v>355</v>
      </c>
      <c r="P3" s="89">
        <v>175</v>
      </c>
      <c r="Q3" s="89">
        <v>152</v>
      </c>
      <c r="R3" s="88">
        <v>865</v>
      </c>
      <c r="S3" s="88">
        <v>699</v>
      </c>
      <c r="T3" s="89">
        <v>361</v>
      </c>
      <c r="U3" s="91">
        <v>80</v>
      </c>
      <c r="V3" s="93">
        <v>92</v>
      </c>
      <c r="W3" s="89">
        <v>90</v>
      </c>
      <c r="X3" s="89">
        <v>59</v>
      </c>
      <c r="Y3" s="89">
        <v>278</v>
      </c>
      <c r="Z3" s="90">
        <v>15.6</v>
      </c>
      <c r="AA3" s="88">
        <v>976</v>
      </c>
      <c r="AB3" s="93">
        <v>152.5</v>
      </c>
      <c r="AC3" s="93">
        <v>93</v>
      </c>
      <c r="AD3" s="89">
        <v>237</v>
      </c>
      <c r="AE3" s="93">
        <v>236.5</v>
      </c>
      <c r="AF3" s="89">
        <v>235</v>
      </c>
      <c r="AG3" s="89">
        <v>215</v>
      </c>
      <c r="AH3" s="89">
        <v>74</v>
      </c>
      <c r="AI3" s="89">
        <v>170</v>
      </c>
      <c r="AJ3" s="89">
        <v>175</v>
      </c>
      <c r="AK3" s="89">
        <v>25</v>
      </c>
      <c r="AL3" s="93">
        <v>63.5</v>
      </c>
      <c r="AM3" s="104">
        <v>950</v>
      </c>
      <c r="AN3" s="93">
        <v>169.5</v>
      </c>
      <c r="AO3" s="89">
        <v>448</v>
      </c>
      <c r="AP3" s="89">
        <v>67</v>
      </c>
      <c r="AQ3" s="92">
        <v>1669</v>
      </c>
      <c r="AR3" s="89">
        <v>76</v>
      </c>
      <c r="AS3" s="90">
        <v>19</v>
      </c>
      <c r="AT3" s="90">
        <v>23.4</v>
      </c>
      <c r="AU3" s="88">
        <v>1346</v>
      </c>
      <c r="AV3" s="89">
        <v>813</v>
      </c>
      <c r="AW3" s="89">
        <v>588</v>
      </c>
      <c r="AX3" s="91">
        <v>15</v>
      </c>
      <c r="AY3" s="91">
        <v>8</v>
      </c>
      <c r="AZ3" s="89">
        <v>221</v>
      </c>
      <c r="BA3" s="90">
        <v>18.399999999999999</v>
      </c>
      <c r="BB3" s="89">
        <v>820</v>
      </c>
      <c r="BC3" s="89">
        <v>275</v>
      </c>
      <c r="BD3" s="89">
        <v>280</v>
      </c>
      <c r="BE3" s="89">
        <v>289</v>
      </c>
      <c r="BF3" s="89">
        <v>672</v>
      </c>
      <c r="BG3" s="89">
        <v>237</v>
      </c>
      <c r="BH3" s="88">
        <v>1028</v>
      </c>
    </row>
    <row r="4" spans="1:60">
      <c r="A4" s="97" t="s">
        <v>1023</v>
      </c>
      <c r="B4" s="91" t="s">
        <v>1006</v>
      </c>
      <c r="C4" s="91" t="s">
        <v>1005</v>
      </c>
      <c r="D4" s="95">
        <v>34100</v>
      </c>
      <c r="E4" s="96">
        <v>19.756331279945243</v>
      </c>
      <c r="F4" s="95" t="s">
        <v>1004</v>
      </c>
      <c r="G4" s="95" t="s">
        <v>1003</v>
      </c>
      <c r="H4" s="95" t="s">
        <v>1002</v>
      </c>
      <c r="I4" s="90">
        <v>58</v>
      </c>
      <c r="J4" s="92">
        <v>1663</v>
      </c>
      <c r="K4" s="94">
        <f t="shared" si="0"/>
        <v>166.3</v>
      </c>
      <c r="L4" s="94">
        <f t="shared" si="1"/>
        <v>20.972176069373067</v>
      </c>
      <c r="M4" s="92"/>
      <c r="N4" s="92">
        <v>886</v>
      </c>
      <c r="O4" s="89">
        <v>365</v>
      </c>
      <c r="P4" s="89">
        <v>192</v>
      </c>
      <c r="Q4" s="89">
        <v>147</v>
      </c>
      <c r="R4" s="88">
        <v>826</v>
      </c>
      <c r="S4" s="88">
        <v>669</v>
      </c>
      <c r="T4" s="89">
        <v>366</v>
      </c>
      <c r="U4" s="91">
        <v>78</v>
      </c>
      <c r="V4" s="93">
        <v>95</v>
      </c>
      <c r="W4" s="89">
        <v>90</v>
      </c>
      <c r="X4" s="89">
        <v>54</v>
      </c>
      <c r="Y4" s="89">
        <v>293</v>
      </c>
      <c r="Z4" s="90">
        <v>14</v>
      </c>
      <c r="AA4" s="88">
        <v>980</v>
      </c>
      <c r="AB4" s="93">
        <v>152</v>
      </c>
      <c r="AC4" s="93">
        <v>97</v>
      </c>
      <c r="AD4" s="89">
        <v>245</v>
      </c>
      <c r="AE4" s="93">
        <v>241</v>
      </c>
      <c r="AF4" s="89">
        <v>219</v>
      </c>
      <c r="AG4" s="89">
        <v>218</v>
      </c>
      <c r="AH4" s="89">
        <v>74</v>
      </c>
      <c r="AI4" s="89">
        <v>172</v>
      </c>
      <c r="AJ4" s="89">
        <v>180</v>
      </c>
      <c r="AK4" s="89">
        <v>26</v>
      </c>
      <c r="AL4" s="93">
        <v>63</v>
      </c>
      <c r="AM4" s="88">
        <v>950</v>
      </c>
      <c r="AN4" s="93">
        <v>173</v>
      </c>
      <c r="AO4" s="89">
        <v>447</v>
      </c>
      <c r="AP4" s="89">
        <v>69</v>
      </c>
      <c r="AQ4" s="92">
        <v>1667</v>
      </c>
      <c r="AR4" s="89">
        <v>79</v>
      </c>
      <c r="AS4" s="90">
        <v>20.6</v>
      </c>
      <c r="AT4" s="90">
        <v>22</v>
      </c>
      <c r="AU4" s="88">
        <v>1348</v>
      </c>
      <c r="AV4" s="89">
        <v>821</v>
      </c>
      <c r="AW4" s="89">
        <v>555</v>
      </c>
      <c r="AX4" s="91">
        <v>13.5</v>
      </c>
      <c r="AY4" s="91">
        <v>8</v>
      </c>
      <c r="AZ4" s="89">
        <v>226</v>
      </c>
      <c r="BA4" s="90">
        <v>15</v>
      </c>
      <c r="BB4" s="89">
        <v>840</v>
      </c>
      <c r="BC4" s="89">
        <v>249</v>
      </c>
      <c r="BD4" s="89">
        <v>255</v>
      </c>
      <c r="BE4" s="89">
        <v>305</v>
      </c>
      <c r="BF4" s="89">
        <v>690</v>
      </c>
      <c r="BG4" s="89">
        <v>245</v>
      </c>
      <c r="BH4" s="88">
        <v>1038</v>
      </c>
    </row>
    <row r="5" spans="1:60">
      <c r="A5" s="97" t="s">
        <v>1022</v>
      </c>
      <c r="B5" s="91" t="s">
        <v>1006</v>
      </c>
      <c r="C5" s="91" t="s">
        <v>1005</v>
      </c>
      <c r="D5" s="95">
        <v>34100</v>
      </c>
      <c r="E5" s="96">
        <v>19.857631759069132</v>
      </c>
      <c r="F5" s="95" t="s">
        <v>1004</v>
      </c>
      <c r="G5" s="95" t="s">
        <v>1003</v>
      </c>
      <c r="H5" s="95" t="s">
        <v>1002</v>
      </c>
      <c r="I5" s="90">
        <v>60</v>
      </c>
      <c r="J5" s="92">
        <v>1640</v>
      </c>
      <c r="K5" s="94">
        <f t="shared" si="0"/>
        <v>164</v>
      </c>
      <c r="L5" s="94">
        <f t="shared" si="1"/>
        <v>22.308149910767398</v>
      </c>
      <c r="M5" s="92"/>
      <c r="N5" s="92">
        <v>860</v>
      </c>
      <c r="O5" s="89">
        <v>376</v>
      </c>
      <c r="P5" s="89">
        <v>186</v>
      </c>
      <c r="Q5" s="89">
        <v>148</v>
      </c>
      <c r="R5" s="88">
        <v>890</v>
      </c>
      <c r="S5" s="88">
        <v>682</v>
      </c>
      <c r="T5" s="89">
        <v>373</v>
      </c>
      <c r="U5" s="91">
        <v>81</v>
      </c>
      <c r="V5" s="93">
        <v>94</v>
      </c>
      <c r="W5" s="89">
        <v>96</v>
      </c>
      <c r="X5" s="89">
        <v>59</v>
      </c>
      <c r="Y5" s="89">
        <v>285</v>
      </c>
      <c r="Z5" s="90">
        <v>16.8</v>
      </c>
      <c r="AA5" s="88">
        <v>952</v>
      </c>
      <c r="AB5" s="93">
        <v>140</v>
      </c>
      <c r="AC5" s="93">
        <v>95</v>
      </c>
      <c r="AD5" s="89">
        <v>235</v>
      </c>
      <c r="AE5" s="93">
        <v>218.5</v>
      </c>
      <c r="AF5" s="89">
        <v>239</v>
      </c>
      <c r="AG5" s="89">
        <v>222</v>
      </c>
      <c r="AH5" s="89">
        <v>75</v>
      </c>
      <c r="AI5" s="89">
        <v>157</v>
      </c>
      <c r="AJ5" s="89">
        <v>171</v>
      </c>
      <c r="AK5" s="89">
        <v>29</v>
      </c>
      <c r="AL5" s="93">
        <v>56</v>
      </c>
      <c r="AM5" s="88">
        <v>947</v>
      </c>
      <c r="AN5" s="93">
        <v>155</v>
      </c>
      <c r="AO5" s="89">
        <v>434</v>
      </c>
      <c r="AP5" s="89">
        <v>62</v>
      </c>
      <c r="AQ5" s="92">
        <v>1644</v>
      </c>
      <c r="AR5" s="89">
        <v>80</v>
      </c>
      <c r="AS5" s="90">
        <v>17.2</v>
      </c>
      <c r="AT5" s="90">
        <v>23.6</v>
      </c>
      <c r="AU5" s="88">
        <v>1314</v>
      </c>
      <c r="AV5" s="89">
        <v>785</v>
      </c>
      <c r="AW5" s="89">
        <v>570</v>
      </c>
      <c r="AX5" s="91">
        <v>14</v>
      </c>
      <c r="AY5" s="91">
        <v>12</v>
      </c>
      <c r="AZ5" s="89">
        <v>234</v>
      </c>
      <c r="BA5" s="90">
        <v>20.2</v>
      </c>
      <c r="BB5" s="89">
        <v>814</v>
      </c>
      <c r="BC5" s="89">
        <v>271</v>
      </c>
      <c r="BD5" s="89">
        <v>275</v>
      </c>
      <c r="BE5" s="89">
        <v>292</v>
      </c>
      <c r="BF5" s="89">
        <v>672</v>
      </c>
      <c r="BG5" s="89">
        <v>246</v>
      </c>
      <c r="BH5" s="88">
        <v>993</v>
      </c>
    </row>
    <row r="6" spans="1:60">
      <c r="A6" s="97" t="s">
        <v>1021</v>
      </c>
      <c r="B6" s="91" t="s">
        <v>1006</v>
      </c>
      <c r="C6" s="91" t="s">
        <v>1005</v>
      </c>
      <c r="D6" s="95">
        <v>34101</v>
      </c>
      <c r="E6" s="96">
        <v>23.178644763860369</v>
      </c>
      <c r="F6" s="95" t="s">
        <v>1004</v>
      </c>
      <c r="G6" s="95" t="s">
        <v>1003</v>
      </c>
      <c r="H6" s="95" t="s">
        <v>1002</v>
      </c>
      <c r="I6" s="90">
        <v>57.6</v>
      </c>
      <c r="J6" s="92">
        <v>1678</v>
      </c>
      <c r="K6" s="94">
        <f t="shared" si="0"/>
        <v>167.8</v>
      </c>
      <c r="L6" s="94">
        <f t="shared" si="1"/>
        <v>20.456841037559613</v>
      </c>
      <c r="M6" s="92"/>
      <c r="N6" s="92">
        <v>894</v>
      </c>
      <c r="O6" s="89">
        <v>384</v>
      </c>
      <c r="P6" s="89">
        <v>186</v>
      </c>
      <c r="Q6" s="89">
        <v>159</v>
      </c>
      <c r="R6" s="88">
        <v>848</v>
      </c>
      <c r="S6" s="88">
        <v>666</v>
      </c>
      <c r="T6" s="89">
        <v>361</v>
      </c>
      <c r="U6" s="91">
        <v>80.5</v>
      </c>
      <c r="V6" s="93">
        <v>93</v>
      </c>
      <c r="W6" s="89">
        <v>94</v>
      </c>
      <c r="X6" s="89">
        <v>62</v>
      </c>
      <c r="Y6" s="89">
        <v>279</v>
      </c>
      <c r="Z6" s="90">
        <v>12.4</v>
      </c>
      <c r="AA6" s="88">
        <v>981</v>
      </c>
      <c r="AB6" s="93">
        <v>160.5</v>
      </c>
      <c r="AC6" s="93">
        <v>94.5</v>
      </c>
      <c r="AD6" s="89">
        <v>236</v>
      </c>
      <c r="AE6" s="93">
        <v>253</v>
      </c>
      <c r="AF6" s="89">
        <v>227</v>
      </c>
      <c r="AG6" s="89">
        <v>230</v>
      </c>
      <c r="AH6" s="89">
        <v>77</v>
      </c>
      <c r="AI6" s="89">
        <v>177</v>
      </c>
      <c r="AJ6" s="89">
        <v>189</v>
      </c>
      <c r="AK6" s="89">
        <v>27</v>
      </c>
      <c r="AL6" s="93">
        <v>62</v>
      </c>
      <c r="AM6" s="88">
        <v>960</v>
      </c>
      <c r="AN6" s="93">
        <v>176.5</v>
      </c>
      <c r="AO6" s="89">
        <v>458</v>
      </c>
      <c r="AP6" s="89">
        <v>62</v>
      </c>
      <c r="AQ6" s="92">
        <v>1682</v>
      </c>
      <c r="AR6" s="89">
        <v>85</v>
      </c>
      <c r="AS6" s="90">
        <v>19.399999999999999</v>
      </c>
      <c r="AT6" s="90">
        <v>14.6</v>
      </c>
      <c r="AU6" s="88">
        <v>1342</v>
      </c>
      <c r="AV6" s="89">
        <v>811</v>
      </c>
      <c r="AW6" s="89">
        <v>524</v>
      </c>
      <c r="AX6" s="91">
        <v>6.5</v>
      </c>
      <c r="AY6" s="91">
        <v>10</v>
      </c>
      <c r="AZ6" s="89">
        <v>239</v>
      </c>
      <c r="BA6" s="90">
        <v>16</v>
      </c>
      <c r="BB6" s="89">
        <v>850</v>
      </c>
      <c r="BC6" s="89">
        <v>251</v>
      </c>
      <c r="BD6" s="89">
        <v>265</v>
      </c>
      <c r="BE6" s="89">
        <v>297</v>
      </c>
      <c r="BF6" s="89">
        <v>708</v>
      </c>
      <c r="BG6" s="89">
        <v>236</v>
      </c>
      <c r="BH6" s="88">
        <v>1054</v>
      </c>
    </row>
    <row r="7" spans="1:60" ht="14.25">
      <c r="A7" s="97" t="s">
        <v>1020</v>
      </c>
      <c r="B7" s="91" t="s">
        <v>1006</v>
      </c>
      <c r="C7" s="91" t="s">
        <v>1005</v>
      </c>
      <c r="D7" s="95">
        <v>34101</v>
      </c>
      <c r="E7" s="96">
        <v>19.742642026009584</v>
      </c>
      <c r="F7" s="95" t="s">
        <v>1004</v>
      </c>
      <c r="G7" s="95" t="s">
        <v>1003</v>
      </c>
      <c r="H7" s="95" t="s">
        <v>1002</v>
      </c>
      <c r="I7" s="90">
        <v>55.2</v>
      </c>
      <c r="J7" s="92">
        <v>1661</v>
      </c>
      <c r="K7" s="94">
        <f t="shared" si="0"/>
        <v>166.1</v>
      </c>
      <c r="L7" s="94">
        <f t="shared" si="1"/>
        <v>20.007821898488579</v>
      </c>
      <c r="M7" s="92"/>
      <c r="N7" s="99">
        <v>9999</v>
      </c>
      <c r="O7" s="89">
        <v>374</v>
      </c>
      <c r="P7" s="89">
        <v>178</v>
      </c>
      <c r="Q7" s="89">
        <v>158</v>
      </c>
      <c r="R7" s="88">
        <v>803</v>
      </c>
      <c r="S7" s="88">
        <v>612</v>
      </c>
      <c r="T7" s="89">
        <v>360</v>
      </c>
      <c r="U7" s="91">
        <v>80.5</v>
      </c>
      <c r="V7" s="93">
        <v>90.5</v>
      </c>
      <c r="W7" s="89">
        <v>87</v>
      </c>
      <c r="X7" s="89">
        <v>57</v>
      </c>
      <c r="Y7" s="89">
        <v>272</v>
      </c>
      <c r="Z7" s="90">
        <v>15</v>
      </c>
      <c r="AA7" s="88">
        <v>989</v>
      </c>
      <c r="AB7" s="93">
        <v>156</v>
      </c>
      <c r="AC7" s="93">
        <v>92</v>
      </c>
      <c r="AD7" s="89">
        <v>229</v>
      </c>
      <c r="AE7" s="93">
        <v>240</v>
      </c>
      <c r="AF7" s="89">
        <v>220</v>
      </c>
      <c r="AG7" s="89">
        <v>235</v>
      </c>
      <c r="AH7" s="89">
        <v>71</v>
      </c>
      <c r="AI7" s="89">
        <v>170</v>
      </c>
      <c r="AJ7" s="89">
        <v>180</v>
      </c>
      <c r="AK7" s="89">
        <v>24</v>
      </c>
      <c r="AL7" s="93">
        <v>61.5</v>
      </c>
      <c r="AM7" s="88">
        <v>927</v>
      </c>
      <c r="AN7" s="93">
        <v>171</v>
      </c>
      <c r="AO7" s="89">
        <v>453</v>
      </c>
      <c r="AP7" s="89">
        <v>61</v>
      </c>
      <c r="AQ7" s="92">
        <v>1664</v>
      </c>
      <c r="AR7" s="89">
        <v>77</v>
      </c>
      <c r="AS7" s="90">
        <v>11.2</v>
      </c>
      <c r="AT7" s="90">
        <v>17.2</v>
      </c>
      <c r="AU7" s="88">
        <v>1347</v>
      </c>
      <c r="AV7" s="89">
        <v>838</v>
      </c>
      <c r="AW7" s="89">
        <v>554</v>
      </c>
      <c r="AX7" s="91">
        <v>7</v>
      </c>
      <c r="AY7" s="91">
        <v>10</v>
      </c>
      <c r="AZ7" s="89">
        <v>224</v>
      </c>
      <c r="BA7" s="90">
        <v>14.2</v>
      </c>
      <c r="BB7" s="89">
        <v>850</v>
      </c>
      <c r="BC7" s="89">
        <v>243</v>
      </c>
      <c r="BD7" s="89">
        <v>246</v>
      </c>
      <c r="BE7" s="89">
        <v>318</v>
      </c>
      <c r="BF7" s="89">
        <v>724</v>
      </c>
      <c r="BG7" s="89">
        <v>221</v>
      </c>
      <c r="BH7" s="88">
        <v>1046</v>
      </c>
    </row>
    <row r="8" spans="1:60" ht="14.25">
      <c r="A8" s="97" t="s">
        <v>1019</v>
      </c>
      <c r="B8" s="91" t="s">
        <v>1006</v>
      </c>
      <c r="C8" s="91" t="s">
        <v>1005</v>
      </c>
      <c r="D8" s="95">
        <v>34101</v>
      </c>
      <c r="E8" s="96">
        <v>19.419575633127995</v>
      </c>
      <c r="F8" s="95" t="s">
        <v>1004</v>
      </c>
      <c r="G8" s="95" t="s">
        <v>1003</v>
      </c>
      <c r="H8" s="95" t="s">
        <v>1002</v>
      </c>
      <c r="I8" s="90">
        <v>62</v>
      </c>
      <c r="J8" s="92">
        <v>1730</v>
      </c>
      <c r="K8" s="94">
        <f t="shared" si="0"/>
        <v>173</v>
      </c>
      <c r="L8" s="94">
        <f t="shared" si="1"/>
        <v>20.715693808680545</v>
      </c>
      <c r="M8" s="92"/>
      <c r="N8" s="92">
        <v>947</v>
      </c>
      <c r="O8" s="89">
        <v>390</v>
      </c>
      <c r="P8" s="89">
        <v>184</v>
      </c>
      <c r="Q8" s="89">
        <v>159</v>
      </c>
      <c r="R8" s="88">
        <v>850</v>
      </c>
      <c r="S8" s="88">
        <v>660</v>
      </c>
      <c r="T8" s="89">
        <v>361</v>
      </c>
      <c r="U8" s="91">
        <v>76.5</v>
      </c>
      <c r="V8" s="93">
        <v>88.5</v>
      </c>
      <c r="W8" s="89">
        <v>87</v>
      </c>
      <c r="X8" s="89">
        <v>59</v>
      </c>
      <c r="Y8" s="89">
        <v>287</v>
      </c>
      <c r="Z8" s="90">
        <v>12.6</v>
      </c>
      <c r="AA8" s="88">
        <v>1042</v>
      </c>
      <c r="AB8" s="93">
        <v>161</v>
      </c>
      <c r="AC8" s="93">
        <v>91</v>
      </c>
      <c r="AD8" s="89">
        <v>230</v>
      </c>
      <c r="AE8" s="93">
        <v>257</v>
      </c>
      <c r="AF8" s="89">
        <v>240</v>
      </c>
      <c r="AG8" s="89">
        <v>241</v>
      </c>
      <c r="AH8" s="99">
        <v>9999</v>
      </c>
      <c r="AI8" s="89">
        <v>188</v>
      </c>
      <c r="AJ8" s="89">
        <v>202</v>
      </c>
      <c r="AK8" s="89">
        <v>29</v>
      </c>
      <c r="AL8" s="93">
        <v>64.5</v>
      </c>
      <c r="AM8" s="88">
        <v>955</v>
      </c>
      <c r="AN8" s="93">
        <v>183</v>
      </c>
      <c r="AO8" s="89">
        <v>478</v>
      </c>
      <c r="AP8" s="89">
        <v>66</v>
      </c>
      <c r="AQ8" s="92">
        <v>1735</v>
      </c>
      <c r="AR8" s="89">
        <v>84</v>
      </c>
      <c r="AS8" s="90">
        <v>24.2</v>
      </c>
      <c r="AT8" s="90">
        <v>11.2</v>
      </c>
      <c r="AU8" s="88">
        <v>1405</v>
      </c>
      <c r="AV8" s="89">
        <v>874</v>
      </c>
      <c r="AW8" s="89">
        <v>571</v>
      </c>
      <c r="AX8" s="91">
        <v>0</v>
      </c>
      <c r="AY8" s="91">
        <v>1.5</v>
      </c>
      <c r="AZ8" s="89">
        <v>239</v>
      </c>
      <c r="BA8" s="90">
        <v>18.399999999999999</v>
      </c>
      <c r="BB8" s="89">
        <v>883</v>
      </c>
      <c r="BC8" s="89">
        <v>275</v>
      </c>
      <c r="BD8" s="89">
        <v>286</v>
      </c>
      <c r="BE8" s="89">
        <v>302</v>
      </c>
      <c r="BF8" s="89">
        <v>736</v>
      </c>
      <c r="BG8" s="89">
        <v>225</v>
      </c>
      <c r="BH8" s="88">
        <v>1095</v>
      </c>
    </row>
    <row r="9" spans="1:60">
      <c r="A9" s="97" t="s">
        <v>1018</v>
      </c>
      <c r="B9" s="91" t="s">
        <v>1006</v>
      </c>
      <c r="C9" s="91" t="s">
        <v>1005</v>
      </c>
      <c r="D9" s="95">
        <v>34151</v>
      </c>
      <c r="E9" s="96">
        <v>20.402464065708418</v>
      </c>
      <c r="F9" s="95" t="s">
        <v>1004</v>
      </c>
      <c r="G9" s="95" t="s">
        <v>1003</v>
      </c>
      <c r="H9" s="95" t="s">
        <v>1002</v>
      </c>
      <c r="I9" s="90">
        <v>63</v>
      </c>
      <c r="J9" s="92">
        <v>1669</v>
      </c>
      <c r="K9" s="94">
        <f t="shared" si="0"/>
        <v>166.9</v>
      </c>
      <c r="L9" s="94">
        <f t="shared" si="1"/>
        <v>22.616629109899225</v>
      </c>
      <c r="M9" s="92"/>
      <c r="N9" s="92">
        <v>883</v>
      </c>
      <c r="O9" s="89">
        <v>361</v>
      </c>
      <c r="P9" s="89">
        <v>187</v>
      </c>
      <c r="Q9" s="89">
        <v>154</v>
      </c>
      <c r="R9" s="88">
        <v>820</v>
      </c>
      <c r="S9" s="88">
        <v>678</v>
      </c>
      <c r="T9" s="89">
        <v>379</v>
      </c>
      <c r="U9" s="91">
        <v>80</v>
      </c>
      <c r="V9" s="93">
        <v>92.5</v>
      </c>
      <c r="W9" s="89">
        <v>94</v>
      </c>
      <c r="X9" s="89">
        <v>58</v>
      </c>
      <c r="Y9" s="89">
        <v>299</v>
      </c>
      <c r="Z9" s="90">
        <v>20.2</v>
      </c>
      <c r="AA9" s="88">
        <v>990</v>
      </c>
      <c r="AB9" s="93">
        <v>156</v>
      </c>
      <c r="AC9" s="93">
        <v>94</v>
      </c>
      <c r="AD9" s="89">
        <v>234</v>
      </c>
      <c r="AE9" s="93">
        <v>243.5</v>
      </c>
      <c r="AF9" s="89">
        <v>237</v>
      </c>
      <c r="AG9" s="89">
        <v>218</v>
      </c>
      <c r="AH9" s="89">
        <v>77</v>
      </c>
      <c r="AI9" s="89">
        <v>177</v>
      </c>
      <c r="AJ9" s="89">
        <v>184</v>
      </c>
      <c r="AK9" s="89">
        <v>25</v>
      </c>
      <c r="AL9" s="93">
        <v>68.5</v>
      </c>
      <c r="AM9" s="88">
        <v>897</v>
      </c>
      <c r="AN9" s="93">
        <v>172.5</v>
      </c>
      <c r="AO9" s="89">
        <v>440</v>
      </c>
      <c r="AP9" s="89">
        <v>60</v>
      </c>
      <c r="AQ9" s="92">
        <v>1674</v>
      </c>
      <c r="AR9" s="89">
        <v>75</v>
      </c>
      <c r="AS9" s="90">
        <v>17</v>
      </c>
      <c r="AT9" s="90">
        <v>25.4</v>
      </c>
      <c r="AU9" s="88">
        <v>1345</v>
      </c>
      <c r="AV9" s="89">
        <v>817</v>
      </c>
      <c r="AW9" s="89">
        <v>584</v>
      </c>
      <c r="AX9" s="91">
        <v>18</v>
      </c>
      <c r="AY9" s="91">
        <v>2.5</v>
      </c>
      <c r="AZ9" s="89">
        <v>233</v>
      </c>
      <c r="BA9" s="90">
        <v>16.2</v>
      </c>
      <c r="BB9" s="89">
        <v>836</v>
      </c>
      <c r="BC9" s="89">
        <v>270</v>
      </c>
      <c r="BD9" s="89">
        <v>270</v>
      </c>
      <c r="BE9" s="89">
        <v>297</v>
      </c>
      <c r="BF9" s="89">
        <v>690</v>
      </c>
      <c r="BG9" s="89">
        <v>241</v>
      </c>
      <c r="BH9" s="88">
        <v>1030</v>
      </c>
    </row>
    <row r="10" spans="1:60">
      <c r="A10" s="97" t="s">
        <v>1017</v>
      </c>
      <c r="B10" s="91" t="s">
        <v>1006</v>
      </c>
      <c r="C10" s="91" t="s">
        <v>1005</v>
      </c>
      <c r="D10" s="95">
        <v>34164</v>
      </c>
      <c r="E10" s="96">
        <v>20.720054757015742</v>
      </c>
      <c r="F10" s="95" t="s">
        <v>1004</v>
      </c>
      <c r="G10" s="95" t="s">
        <v>1003</v>
      </c>
      <c r="H10" s="95" t="s">
        <v>1002</v>
      </c>
      <c r="I10" s="90">
        <v>49.4</v>
      </c>
      <c r="J10" s="92">
        <v>1574</v>
      </c>
      <c r="K10" s="94">
        <f t="shared" si="0"/>
        <v>157.4</v>
      </c>
      <c r="L10" s="94">
        <f t="shared" si="1"/>
        <v>19.939648254917504</v>
      </c>
      <c r="M10" s="92"/>
      <c r="N10" s="92">
        <v>857</v>
      </c>
      <c r="O10" s="89">
        <v>372</v>
      </c>
      <c r="P10" s="89">
        <v>181</v>
      </c>
      <c r="Q10" s="89">
        <v>151</v>
      </c>
      <c r="R10" s="88">
        <v>816</v>
      </c>
      <c r="S10" s="88">
        <v>620</v>
      </c>
      <c r="T10" s="89">
        <v>349</v>
      </c>
      <c r="U10" s="91">
        <v>75.5</v>
      </c>
      <c r="V10" s="93">
        <v>92.5</v>
      </c>
      <c r="W10" s="89">
        <v>89</v>
      </c>
      <c r="X10" s="89">
        <v>56</v>
      </c>
      <c r="Y10" s="89">
        <v>273</v>
      </c>
      <c r="Z10" s="90">
        <v>12.8</v>
      </c>
      <c r="AA10" s="88">
        <v>937</v>
      </c>
      <c r="AB10" s="93">
        <v>149</v>
      </c>
      <c r="AC10" s="93">
        <v>96</v>
      </c>
      <c r="AD10" s="89">
        <v>235</v>
      </c>
      <c r="AE10" s="93">
        <v>230</v>
      </c>
      <c r="AF10" s="89">
        <v>225</v>
      </c>
      <c r="AG10" s="89">
        <v>217</v>
      </c>
      <c r="AH10" s="89">
        <v>71</v>
      </c>
      <c r="AI10" s="89">
        <v>175</v>
      </c>
      <c r="AJ10" s="89">
        <v>180</v>
      </c>
      <c r="AK10" s="89">
        <v>23</v>
      </c>
      <c r="AL10" s="93">
        <v>61</v>
      </c>
      <c r="AM10" s="88">
        <v>914</v>
      </c>
      <c r="AN10" s="93">
        <v>173</v>
      </c>
      <c r="AO10" s="89">
        <v>426</v>
      </c>
      <c r="AP10" s="89">
        <v>63</v>
      </c>
      <c r="AQ10" s="92">
        <v>1581</v>
      </c>
      <c r="AR10" s="89">
        <v>74</v>
      </c>
      <c r="AS10" s="90">
        <v>18.8</v>
      </c>
      <c r="AT10" s="90">
        <v>30</v>
      </c>
      <c r="AU10" s="88">
        <v>1278</v>
      </c>
      <c r="AV10" s="89">
        <v>787</v>
      </c>
      <c r="AW10" s="89">
        <v>523</v>
      </c>
      <c r="AX10" s="91">
        <v>11</v>
      </c>
      <c r="AY10" s="91">
        <v>9</v>
      </c>
      <c r="AZ10" s="89">
        <v>234</v>
      </c>
      <c r="BA10" s="90">
        <v>15.6</v>
      </c>
      <c r="BB10" s="89">
        <v>792</v>
      </c>
      <c r="BC10" s="89">
        <v>251</v>
      </c>
      <c r="BD10" s="89">
        <v>255</v>
      </c>
      <c r="BE10" s="89">
        <v>280</v>
      </c>
      <c r="BF10" s="89">
        <v>662</v>
      </c>
      <c r="BG10" s="89">
        <v>234</v>
      </c>
      <c r="BH10" s="88">
        <v>994</v>
      </c>
    </row>
    <row r="11" spans="1:60">
      <c r="A11" s="97" t="s">
        <v>1016</v>
      </c>
      <c r="B11" s="91" t="s">
        <v>1006</v>
      </c>
      <c r="C11" s="91" t="s">
        <v>1005</v>
      </c>
      <c r="D11" s="95">
        <v>34102</v>
      </c>
      <c r="E11" s="96">
        <v>19.260780287474333</v>
      </c>
      <c r="F11" s="95" t="s">
        <v>1004</v>
      </c>
      <c r="G11" s="95" t="s">
        <v>1003</v>
      </c>
      <c r="H11" s="95" t="s">
        <v>1002</v>
      </c>
      <c r="I11" s="90">
        <v>54.4</v>
      </c>
      <c r="J11" s="92">
        <v>1688</v>
      </c>
      <c r="K11" s="94">
        <f t="shared" si="0"/>
        <v>168.8</v>
      </c>
      <c r="L11" s="94">
        <f t="shared" si="1"/>
        <v>19.092113833921072</v>
      </c>
      <c r="M11" s="92"/>
      <c r="N11" s="92">
        <v>913</v>
      </c>
      <c r="O11" s="89">
        <v>373</v>
      </c>
      <c r="P11" s="89">
        <v>180</v>
      </c>
      <c r="Q11" s="89">
        <v>162</v>
      </c>
      <c r="R11" s="88">
        <v>846</v>
      </c>
      <c r="S11" s="88">
        <v>646</v>
      </c>
      <c r="T11" s="89">
        <v>337</v>
      </c>
      <c r="U11" s="91">
        <v>79</v>
      </c>
      <c r="V11" s="93">
        <v>89.5</v>
      </c>
      <c r="W11" s="89">
        <v>96</v>
      </c>
      <c r="X11" s="89">
        <v>62</v>
      </c>
      <c r="Y11" s="89">
        <v>287</v>
      </c>
      <c r="Z11" s="90">
        <v>13.4</v>
      </c>
      <c r="AA11" s="88">
        <v>1014</v>
      </c>
      <c r="AB11" s="93">
        <v>154</v>
      </c>
      <c r="AC11" s="93">
        <v>90.5</v>
      </c>
      <c r="AD11" s="89">
        <v>232</v>
      </c>
      <c r="AE11" s="93">
        <v>239</v>
      </c>
      <c r="AF11" s="89">
        <v>227</v>
      </c>
      <c r="AG11" s="89">
        <v>236</v>
      </c>
      <c r="AH11" s="89">
        <v>77</v>
      </c>
      <c r="AI11" s="89">
        <v>170</v>
      </c>
      <c r="AJ11" s="89">
        <v>180</v>
      </c>
      <c r="AK11" s="89">
        <v>26</v>
      </c>
      <c r="AL11" s="93">
        <v>57.5</v>
      </c>
      <c r="AM11" s="88">
        <v>902</v>
      </c>
      <c r="AN11" s="93">
        <v>171.5</v>
      </c>
      <c r="AO11" s="89">
        <v>459</v>
      </c>
      <c r="AP11" s="89">
        <v>61</v>
      </c>
      <c r="AQ11" s="92">
        <v>1694</v>
      </c>
      <c r="AR11" s="89">
        <v>80</v>
      </c>
      <c r="AS11" s="90">
        <v>12.4</v>
      </c>
      <c r="AT11" s="90">
        <v>20.399999999999999</v>
      </c>
      <c r="AU11" s="88">
        <v>1380</v>
      </c>
      <c r="AV11" s="89">
        <v>833</v>
      </c>
      <c r="AW11" s="89">
        <v>534</v>
      </c>
      <c r="AX11" s="91">
        <v>11.5</v>
      </c>
      <c r="AY11" s="91">
        <v>11</v>
      </c>
      <c r="AZ11" s="89">
        <v>223</v>
      </c>
      <c r="BA11" s="90">
        <v>18.399999999999999</v>
      </c>
      <c r="BB11" s="89">
        <v>870</v>
      </c>
      <c r="BC11" s="89">
        <v>250</v>
      </c>
      <c r="BD11" s="89">
        <v>261</v>
      </c>
      <c r="BE11" s="89">
        <v>312</v>
      </c>
      <c r="BF11" s="89">
        <v>723</v>
      </c>
      <c r="BG11" s="89">
        <v>232</v>
      </c>
      <c r="BH11" s="88">
        <v>1056</v>
      </c>
    </row>
    <row r="12" spans="1:60">
      <c r="A12" s="97" t="s">
        <v>1015</v>
      </c>
      <c r="B12" s="91" t="s">
        <v>1006</v>
      </c>
      <c r="C12" s="91" t="s">
        <v>1005</v>
      </c>
      <c r="D12" s="95">
        <v>34102</v>
      </c>
      <c r="E12" s="96">
        <v>19.42505133470226</v>
      </c>
      <c r="F12" s="95" t="s">
        <v>1004</v>
      </c>
      <c r="G12" s="95" t="s">
        <v>1003</v>
      </c>
      <c r="H12" s="95" t="s">
        <v>1002</v>
      </c>
      <c r="I12" s="90">
        <v>60</v>
      </c>
      <c r="J12" s="92">
        <v>1658</v>
      </c>
      <c r="K12" s="94">
        <f t="shared" si="0"/>
        <v>165.8</v>
      </c>
      <c r="L12" s="94">
        <f t="shared" si="1"/>
        <v>21.826404419992407</v>
      </c>
      <c r="M12" s="92"/>
      <c r="N12" s="92">
        <v>919</v>
      </c>
      <c r="O12" s="89">
        <v>388</v>
      </c>
      <c r="P12" s="89">
        <v>179</v>
      </c>
      <c r="Q12" s="89">
        <v>154</v>
      </c>
      <c r="R12" s="88">
        <v>903</v>
      </c>
      <c r="S12" s="88">
        <v>685</v>
      </c>
      <c r="T12" s="89">
        <v>372</v>
      </c>
      <c r="U12" s="91">
        <v>81</v>
      </c>
      <c r="V12" s="93">
        <v>93</v>
      </c>
      <c r="W12" s="89">
        <v>94</v>
      </c>
      <c r="X12" s="89">
        <v>60</v>
      </c>
      <c r="Y12" s="89">
        <v>264</v>
      </c>
      <c r="Z12" s="90">
        <v>16.2</v>
      </c>
      <c r="AA12" s="88">
        <v>1015</v>
      </c>
      <c r="AB12" s="93">
        <v>163.5</v>
      </c>
      <c r="AC12" s="93">
        <v>94</v>
      </c>
      <c r="AD12" s="89">
        <v>240</v>
      </c>
      <c r="AE12" s="93">
        <v>244</v>
      </c>
      <c r="AF12" s="89">
        <v>231</v>
      </c>
      <c r="AG12" s="89">
        <v>238</v>
      </c>
      <c r="AH12" s="89">
        <v>75</v>
      </c>
      <c r="AI12" s="89">
        <v>172</v>
      </c>
      <c r="AJ12" s="89">
        <v>187</v>
      </c>
      <c r="AK12" s="89">
        <v>28</v>
      </c>
      <c r="AL12" s="93">
        <v>62.5</v>
      </c>
      <c r="AM12" s="88">
        <v>916</v>
      </c>
      <c r="AN12" s="93">
        <v>178.5</v>
      </c>
      <c r="AO12" s="89">
        <v>479</v>
      </c>
      <c r="AP12" s="89">
        <v>73</v>
      </c>
      <c r="AQ12" s="92">
        <v>1662</v>
      </c>
      <c r="AR12" s="89">
        <v>81</v>
      </c>
      <c r="AS12" s="90">
        <v>30.4</v>
      </c>
      <c r="AT12" s="90">
        <v>19.2</v>
      </c>
      <c r="AU12" s="88">
        <v>1358</v>
      </c>
      <c r="AV12" s="89">
        <v>853</v>
      </c>
      <c r="AW12" s="89">
        <v>549</v>
      </c>
      <c r="AX12" s="91">
        <v>11</v>
      </c>
      <c r="AY12" s="91">
        <v>14</v>
      </c>
      <c r="AZ12" s="89">
        <v>225</v>
      </c>
      <c r="BA12" s="90">
        <v>23</v>
      </c>
      <c r="BB12" s="89">
        <v>874</v>
      </c>
      <c r="BC12" s="89">
        <v>275</v>
      </c>
      <c r="BD12" s="89">
        <v>279</v>
      </c>
      <c r="BE12" s="89">
        <v>303</v>
      </c>
      <c r="BF12" s="89">
        <v>714</v>
      </c>
      <c r="BG12" s="89">
        <v>252</v>
      </c>
      <c r="BH12" s="88">
        <v>1036</v>
      </c>
    </row>
    <row r="13" spans="1:60">
      <c r="A13" s="97" t="s">
        <v>1014</v>
      </c>
      <c r="B13" s="91" t="s">
        <v>1006</v>
      </c>
      <c r="C13" s="91" t="s">
        <v>1005</v>
      </c>
      <c r="D13" s="95">
        <v>34102</v>
      </c>
      <c r="E13" s="96">
        <v>19.5564681724846</v>
      </c>
      <c r="F13" s="95" t="s">
        <v>1004</v>
      </c>
      <c r="G13" s="95" t="s">
        <v>1003</v>
      </c>
      <c r="H13" s="95" t="s">
        <v>1002</v>
      </c>
      <c r="I13" s="90">
        <v>54</v>
      </c>
      <c r="J13" s="92">
        <v>1666</v>
      </c>
      <c r="K13" s="94">
        <f t="shared" si="0"/>
        <v>166.6</v>
      </c>
      <c r="L13" s="94">
        <f t="shared" si="1"/>
        <v>19.455561336179127</v>
      </c>
      <c r="M13" s="92"/>
      <c r="N13" s="92">
        <v>895</v>
      </c>
      <c r="O13" s="89">
        <v>364</v>
      </c>
      <c r="P13" s="89">
        <v>179</v>
      </c>
      <c r="Q13" s="89">
        <v>164</v>
      </c>
      <c r="R13" s="88">
        <v>799</v>
      </c>
      <c r="S13" s="88">
        <v>634</v>
      </c>
      <c r="T13" s="89">
        <v>339</v>
      </c>
      <c r="U13" s="91">
        <v>81.5</v>
      </c>
      <c r="V13" s="93">
        <v>92</v>
      </c>
      <c r="W13" s="89">
        <v>91</v>
      </c>
      <c r="X13" s="89">
        <v>59</v>
      </c>
      <c r="Y13" s="89">
        <v>286</v>
      </c>
      <c r="Z13" s="90">
        <v>10.6</v>
      </c>
      <c r="AA13" s="88">
        <v>993</v>
      </c>
      <c r="AB13" s="93">
        <v>155.5</v>
      </c>
      <c r="AC13" s="93">
        <v>92.5</v>
      </c>
      <c r="AD13" s="89">
        <v>230</v>
      </c>
      <c r="AE13" s="93">
        <v>237</v>
      </c>
      <c r="AF13" s="89">
        <v>229</v>
      </c>
      <c r="AG13" s="89">
        <v>236</v>
      </c>
      <c r="AH13" s="89">
        <v>74</v>
      </c>
      <c r="AI13" s="89">
        <v>175</v>
      </c>
      <c r="AJ13" s="89">
        <v>184</v>
      </c>
      <c r="AK13" s="89">
        <v>26</v>
      </c>
      <c r="AL13" s="93">
        <v>59</v>
      </c>
      <c r="AM13" s="88">
        <v>934</v>
      </c>
      <c r="AN13" s="93">
        <v>169.5</v>
      </c>
      <c r="AO13" s="89">
        <v>449</v>
      </c>
      <c r="AP13" s="89">
        <v>65</v>
      </c>
      <c r="AQ13" s="92">
        <v>1669</v>
      </c>
      <c r="AR13" s="89">
        <v>73</v>
      </c>
      <c r="AS13" s="90">
        <v>15.6</v>
      </c>
      <c r="AT13" s="90">
        <v>14.6</v>
      </c>
      <c r="AU13" s="88">
        <v>1355</v>
      </c>
      <c r="AV13" s="89">
        <v>825</v>
      </c>
      <c r="AW13" s="89">
        <v>525</v>
      </c>
      <c r="AX13" s="91">
        <v>14</v>
      </c>
      <c r="AY13" s="91">
        <v>14</v>
      </c>
      <c r="AZ13" s="89">
        <v>230</v>
      </c>
      <c r="BA13" s="90">
        <v>15.6</v>
      </c>
      <c r="BB13" s="89">
        <v>844</v>
      </c>
      <c r="BC13" s="89">
        <v>235</v>
      </c>
      <c r="BD13" s="89">
        <v>245</v>
      </c>
      <c r="BE13" s="89">
        <v>311</v>
      </c>
      <c r="BF13" s="89">
        <v>718</v>
      </c>
      <c r="BG13" s="89">
        <v>220</v>
      </c>
      <c r="BH13" s="88">
        <v>1053</v>
      </c>
    </row>
    <row r="14" spans="1:60">
      <c r="A14" s="97" t="s">
        <v>1013</v>
      </c>
      <c r="B14" s="91" t="s">
        <v>1006</v>
      </c>
      <c r="C14" s="91" t="s">
        <v>1005</v>
      </c>
      <c r="D14" s="95">
        <v>34102</v>
      </c>
      <c r="E14" s="96">
        <v>19.329226557152634</v>
      </c>
      <c r="F14" s="95" t="s">
        <v>1004</v>
      </c>
      <c r="G14" s="95" t="s">
        <v>1003</v>
      </c>
      <c r="H14" s="95" t="s">
        <v>1002</v>
      </c>
      <c r="I14" s="90">
        <v>48</v>
      </c>
      <c r="J14" s="92">
        <v>1655</v>
      </c>
      <c r="K14" s="94">
        <f t="shared" si="0"/>
        <v>165.5</v>
      </c>
      <c r="L14" s="94">
        <f t="shared" si="1"/>
        <v>17.524484077363294</v>
      </c>
      <c r="M14" s="92"/>
      <c r="N14" s="92">
        <v>902</v>
      </c>
      <c r="O14" s="89">
        <v>372</v>
      </c>
      <c r="P14" s="89">
        <v>174</v>
      </c>
      <c r="Q14" s="89">
        <v>150</v>
      </c>
      <c r="R14" s="88">
        <v>777</v>
      </c>
      <c r="S14" s="88">
        <v>624</v>
      </c>
      <c r="T14" s="89">
        <v>326</v>
      </c>
      <c r="U14" s="91">
        <v>75</v>
      </c>
      <c r="V14" s="93">
        <v>94</v>
      </c>
      <c r="W14" s="89">
        <v>88</v>
      </c>
      <c r="X14" s="89">
        <v>57</v>
      </c>
      <c r="Y14" s="89">
        <v>280</v>
      </c>
      <c r="Z14" s="90">
        <v>8</v>
      </c>
      <c r="AA14" s="88">
        <v>987</v>
      </c>
      <c r="AB14" s="93">
        <v>149.5</v>
      </c>
      <c r="AC14" s="93">
        <v>97.5</v>
      </c>
      <c r="AD14" s="89">
        <v>239</v>
      </c>
      <c r="AE14" s="93">
        <v>245</v>
      </c>
      <c r="AF14" s="89">
        <v>210</v>
      </c>
      <c r="AG14" s="89">
        <v>225</v>
      </c>
      <c r="AH14" s="89">
        <v>71</v>
      </c>
      <c r="AI14" s="89">
        <v>178</v>
      </c>
      <c r="AJ14" s="89">
        <v>187</v>
      </c>
      <c r="AK14" s="89">
        <v>25</v>
      </c>
      <c r="AL14" s="93">
        <v>61</v>
      </c>
      <c r="AM14" s="88">
        <v>869</v>
      </c>
      <c r="AN14" s="93">
        <v>174.5</v>
      </c>
      <c r="AO14" s="89">
        <v>459</v>
      </c>
      <c r="AP14" s="89">
        <v>69</v>
      </c>
      <c r="AQ14" s="92">
        <v>1658</v>
      </c>
      <c r="AR14" s="89">
        <v>83</v>
      </c>
      <c r="AS14" s="90">
        <v>8</v>
      </c>
      <c r="AT14" s="90">
        <v>14.4</v>
      </c>
      <c r="AU14" s="88">
        <v>1335</v>
      </c>
      <c r="AV14" s="89">
        <v>833</v>
      </c>
      <c r="AW14" s="89">
        <v>501</v>
      </c>
      <c r="AX14" s="91">
        <v>5.5</v>
      </c>
      <c r="AY14" s="91">
        <v>16.5</v>
      </c>
      <c r="AZ14" s="89">
        <v>227</v>
      </c>
      <c r="BA14" s="90">
        <v>8</v>
      </c>
      <c r="BB14" s="89">
        <v>876</v>
      </c>
      <c r="BC14" s="89">
        <v>225</v>
      </c>
      <c r="BD14" s="89">
        <v>230</v>
      </c>
      <c r="BE14" s="89">
        <v>299</v>
      </c>
      <c r="BF14" s="89">
        <v>704</v>
      </c>
      <c r="BG14" s="89">
        <v>226</v>
      </c>
      <c r="BH14" s="88">
        <v>1059</v>
      </c>
    </row>
    <row r="15" spans="1:60">
      <c r="A15" s="97" t="s">
        <v>1012</v>
      </c>
      <c r="B15" s="91" t="s">
        <v>1006</v>
      </c>
      <c r="C15" s="91" t="s">
        <v>1005</v>
      </c>
      <c r="D15" s="95">
        <v>34103</v>
      </c>
      <c r="E15" s="96">
        <v>19.392197125256672</v>
      </c>
      <c r="F15" s="95" t="s">
        <v>1004</v>
      </c>
      <c r="G15" s="95" t="s">
        <v>1003</v>
      </c>
      <c r="H15" s="95" t="s">
        <v>1002</v>
      </c>
      <c r="I15" s="90">
        <v>67.8</v>
      </c>
      <c r="J15" s="92">
        <v>1671</v>
      </c>
      <c r="K15" s="94">
        <f t="shared" si="0"/>
        <v>167.1</v>
      </c>
      <c r="L15" s="94">
        <f t="shared" si="1"/>
        <v>24.281571683819557</v>
      </c>
      <c r="M15" s="92"/>
      <c r="N15" s="92">
        <v>908</v>
      </c>
      <c r="O15" s="89">
        <v>399</v>
      </c>
      <c r="P15" s="89">
        <v>179</v>
      </c>
      <c r="Q15" s="89">
        <v>164</v>
      </c>
      <c r="R15" s="88">
        <v>915</v>
      </c>
      <c r="S15" s="88">
        <v>730</v>
      </c>
      <c r="T15" s="89">
        <v>388</v>
      </c>
      <c r="U15" s="91">
        <v>80</v>
      </c>
      <c r="V15" s="93">
        <v>94</v>
      </c>
      <c r="W15" s="89">
        <v>91</v>
      </c>
      <c r="X15" s="89">
        <v>59</v>
      </c>
      <c r="Y15" s="89">
        <v>306</v>
      </c>
      <c r="Z15" s="90">
        <v>18.2</v>
      </c>
      <c r="AA15" s="88">
        <v>1022</v>
      </c>
      <c r="AB15" s="93">
        <v>164</v>
      </c>
      <c r="AC15" s="93">
        <v>95.5</v>
      </c>
      <c r="AD15" s="89">
        <v>243</v>
      </c>
      <c r="AE15" s="93">
        <v>255</v>
      </c>
      <c r="AF15" s="89">
        <v>231</v>
      </c>
      <c r="AG15" s="89">
        <v>247</v>
      </c>
      <c r="AH15" s="89">
        <v>71</v>
      </c>
      <c r="AI15" s="89">
        <v>179</v>
      </c>
      <c r="AJ15" s="89">
        <v>189</v>
      </c>
      <c r="AK15" s="89">
        <v>27</v>
      </c>
      <c r="AL15" s="93">
        <v>65</v>
      </c>
      <c r="AM15" s="88">
        <v>1034</v>
      </c>
      <c r="AN15" s="93">
        <v>181</v>
      </c>
      <c r="AO15" s="89">
        <v>467</v>
      </c>
      <c r="AP15" s="89">
        <v>58</v>
      </c>
      <c r="AQ15" s="92">
        <v>1675</v>
      </c>
      <c r="AR15" s="89">
        <v>70</v>
      </c>
      <c r="AS15" s="90">
        <v>21</v>
      </c>
      <c r="AT15" s="90">
        <v>25.4</v>
      </c>
      <c r="AU15" s="88">
        <v>1360</v>
      </c>
      <c r="AV15" s="89">
        <v>862</v>
      </c>
      <c r="AW15" s="89">
        <v>624</v>
      </c>
      <c r="AX15" s="91">
        <v>8.5</v>
      </c>
      <c r="AY15" s="91">
        <v>0</v>
      </c>
      <c r="AZ15" s="89">
        <v>225</v>
      </c>
      <c r="BA15" s="90">
        <v>21.2</v>
      </c>
      <c r="BB15" s="89">
        <v>854</v>
      </c>
      <c r="BC15" s="89">
        <v>281</v>
      </c>
      <c r="BD15" s="89">
        <v>290</v>
      </c>
      <c r="BE15" s="89">
        <v>305</v>
      </c>
      <c r="BF15" s="89">
        <v>724</v>
      </c>
      <c r="BG15" s="89">
        <v>269</v>
      </c>
      <c r="BH15" s="88">
        <v>1028</v>
      </c>
    </row>
    <row r="16" spans="1:60">
      <c r="A16" s="97" t="s">
        <v>1011</v>
      </c>
      <c r="B16" s="91" t="s">
        <v>1006</v>
      </c>
      <c r="C16" s="91" t="s">
        <v>1005</v>
      </c>
      <c r="D16" s="95">
        <v>34103</v>
      </c>
      <c r="E16" s="96">
        <v>20.528405201916495</v>
      </c>
      <c r="F16" s="95" t="s">
        <v>1004</v>
      </c>
      <c r="G16" s="95" t="s">
        <v>1003</v>
      </c>
      <c r="H16" s="95" t="s">
        <v>1002</v>
      </c>
      <c r="I16" s="90">
        <v>46.2</v>
      </c>
      <c r="J16" s="92">
        <v>1641</v>
      </c>
      <c r="K16" s="94">
        <f t="shared" si="0"/>
        <v>164.1</v>
      </c>
      <c r="L16" s="94">
        <f t="shared" si="1"/>
        <v>17.156346678520144</v>
      </c>
      <c r="M16" s="92"/>
      <c r="N16" s="92">
        <v>859</v>
      </c>
      <c r="O16" s="89">
        <v>365</v>
      </c>
      <c r="P16" s="89">
        <v>174</v>
      </c>
      <c r="Q16" s="89">
        <v>155</v>
      </c>
      <c r="R16" s="88">
        <v>780</v>
      </c>
      <c r="S16" s="88">
        <v>591</v>
      </c>
      <c r="T16" s="89">
        <v>321</v>
      </c>
      <c r="U16" s="91">
        <v>79</v>
      </c>
      <c r="V16" s="93">
        <v>90.5</v>
      </c>
      <c r="W16" s="89">
        <v>87</v>
      </c>
      <c r="X16" s="89">
        <v>57</v>
      </c>
      <c r="Y16" s="89">
        <v>286</v>
      </c>
      <c r="Z16" s="90">
        <v>15.6</v>
      </c>
      <c r="AA16" s="88">
        <v>947</v>
      </c>
      <c r="AB16" s="93">
        <v>148.5</v>
      </c>
      <c r="AC16" s="93">
        <v>92.5</v>
      </c>
      <c r="AD16" s="89">
        <v>231</v>
      </c>
      <c r="AE16" s="93">
        <v>231</v>
      </c>
      <c r="AF16" s="89">
        <v>221</v>
      </c>
      <c r="AG16" s="89">
        <v>224</v>
      </c>
      <c r="AH16" s="89">
        <v>75</v>
      </c>
      <c r="AI16" s="89">
        <v>172</v>
      </c>
      <c r="AJ16" s="89">
        <v>175</v>
      </c>
      <c r="AK16" s="89">
        <v>24</v>
      </c>
      <c r="AL16" s="93">
        <v>58.5</v>
      </c>
      <c r="AM16" s="88">
        <v>857</v>
      </c>
      <c r="AN16" s="93">
        <v>166.5</v>
      </c>
      <c r="AO16" s="89">
        <v>437</v>
      </c>
      <c r="AP16" s="89">
        <v>60</v>
      </c>
      <c r="AQ16" s="92">
        <v>1645</v>
      </c>
      <c r="AR16" s="89">
        <v>76</v>
      </c>
      <c r="AS16" s="90">
        <v>8.1999999999999993</v>
      </c>
      <c r="AT16" s="90">
        <v>14.2</v>
      </c>
      <c r="AU16" s="88">
        <v>1320</v>
      </c>
      <c r="AV16" s="89">
        <v>775</v>
      </c>
      <c r="AW16" s="89">
        <v>477</v>
      </c>
      <c r="AX16" s="91">
        <v>13.5</v>
      </c>
      <c r="AY16" s="91">
        <v>14</v>
      </c>
      <c r="AZ16" s="89">
        <v>229</v>
      </c>
      <c r="BA16" s="90">
        <v>13.2</v>
      </c>
      <c r="BB16" s="89">
        <v>811</v>
      </c>
      <c r="BC16" s="89">
        <v>225</v>
      </c>
      <c r="BD16" s="89">
        <v>234</v>
      </c>
      <c r="BE16" s="89">
        <v>288</v>
      </c>
      <c r="BF16" s="89">
        <v>680</v>
      </c>
      <c r="BG16" s="89">
        <v>212</v>
      </c>
      <c r="BH16" s="88">
        <v>1028</v>
      </c>
    </row>
    <row r="17" spans="1:60" ht="14.25">
      <c r="A17" s="97" t="s">
        <v>1010</v>
      </c>
      <c r="B17" s="91" t="s">
        <v>1006</v>
      </c>
      <c r="C17" s="91" t="s">
        <v>1005</v>
      </c>
      <c r="D17" s="95">
        <v>34103</v>
      </c>
      <c r="E17" s="96">
        <v>20.481861738535251</v>
      </c>
      <c r="F17" s="95" t="s">
        <v>1004</v>
      </c>
      <c r="G17" s="95" t="s">
        <v>1003</v>
      </c>
      <c r="H17" s="95" t="s">
        <v>1002</v>
      </c>
      <c r="I17" s="90">
        <v>41.6</v>
      </c>
      <c r="J17" s="92">
        <v>1440</v>
      </c>
      <c r="K17" s="94">
        <f t="shared" si="0"/>
        <v>144</v>
      </c>
      <c r="L17" s="94">
        <f t="shared" si="1"/>
        <v>20.061728395061731</v>
      </c>
      <c r="M17" s="92"/>
      <c r="N17" s="92">
        <v>730</v>
      </c>
      <c r="O17" s="102">
        <v>304</v>
      </c>
      <c r="P17" s="89">
        <v>177</v>
      </c>
      <c r="Q17" s="89">
        <v>160</v>
      </c>
      <c r="R17" s="88">
        <v>781</v>
      </c>
      <c r="S17" s="88">
        <v>595</v>
      </c>
      <c r="T17" s="89">
        <v>313</v>
      </c>
      <c r="U17" s="91">
        <v>79.5</v>
      </c>
      <c r="V17" s="93">
        <v>84</v>
      </c>
      <c r="W17" s="89">
        <v>83</v>
      </c>
      <c r="X17" s="89">
        <v>51</v>
      </c>
      <c r="Y17" s="89">
        <v>246</v>
      </c>
      <c r="Z17" s="90">
        <v>10.4</v>
      </c>
      <c r="AA17" s="103">
        <v>815</v>
      </c>
      <c r="AB17" s="93">
        <v>141</v>
      </c>
      <c r="AC17" s="93">
        <v>85</v>
      </c>
      <c r="AD17" s="89">
        <v>213</v>
      </c>
      <c r="AE17" s="93">
        <v>219</v>
      </c>
      <c r="AF17" s="89">
        <v>216</v>
      </c>
      <c r="AG17" s="89">
        <v>200</v>
      </c>
      <c r="AH17" s="89">
        <v>66</v>
      </c>
      <c r="AI17" s="89">
        <v>155</v>
      </c>
      <c r="AJ17" s="89">
        <v>162</v>
      </c>
      <c r="AK17" s="89">
        <v>24</v>
      </c>
      <c r="AL17" s="93">
        <v>58</v>
      </c>
      <c r="AM17" s="88">
        <v>840</v>
      </c>
      <c r="AN17" s="93">
        <v>157</v>
      </c>
      <c r="AO17" s="89">
        <v>372</v>
      </c>
      <c r="AP17" s="89">
        <v>58</v>
      </c>
      <c r="AQ17" s="92">
        <v>1445</v>
      </c>
      <c r="AR17" s="89">
        <v>66</v>
      </c>
      <c r="AS17" s="90">
        <v>10.8</v>
      </c>
      <c r="AT17" s="90">
        <v>17</v>
      </c>
      <c r="AU17" s="88">
        <v>1143</v>
      </c>
      <c r="AV17" s="89">
        <v>685</v>
      </c>
      <c r="AW17" s="89">
        <v>508</v>
      </c>
      <c r="AX17" s="91">
        <v>6</v>
      </c>
      <c r="AY17" s="91">
        <v>-4</v>
      </c>
      <c r="AZ17" s="89">
        <v>221</v>
      </c>
      <c r="BA17" s="90">
        <v>12</v>
      </c>
      <c r="BB17" s="89">
        <v>709</v>
      </c>
      <c r="BC17" s="89">
        <v>222</v>
      </c>
      <c r="BD17" s="89">
        <v>224</v>
      </c>
      <c r="BE17" s="89">
        <v>264</v>
      </c>
      <c r="BF17" s="89">
        <v>617</v>
      </c>
      <c r="BG17" s="89">
        <v>222</v>
      </c>
      <c r="BH17" s="88">
        <v>882</v>
      </c>
    </row>
    <row r="18" spans="1:60">
      <c r="A18" s="97" t="s">
        <v>1009</v>
      </c>
      <c r="B18" s="91" t="s">
        <v>1006</v>
      </c>
      <c r="C18" s="91" t="s">
        <v>1005</v>
      </c>
      <c r="D18" s="95">
        <v>34124</v>
      </c>
      <c r="E18" s="96">
        <v>19.537303216974674</v>
      </c>
      <c r="F18" s="95" t="s">
        <v>1004</v>
      </c>
      <c r="G18" s="95" t="s">
        <v>1003</v>
      </c>
      <c r="H18" s="95" t="s">
        <v>1002</v>
      </c>
      <c r="I18" s="90">
        <v>58.2</v>
      </c>
      <c r="J18" s="92">
        <v>1616</v>
      </c>
      <c r="K18" s="94">
        <f t="shared" si="0"/>
        <v>161.6</v>
      </c>
      <c r="L18" s="94">
        <f t="shared" si="1"/>
        <v>22.286417998235471</v>
      </c>
      <c r="M18" s="92"/>
      <c r="N18" s="92">
        <v>885</v>
      </c>
      <c r="O18" s="89">
        <v>373</v>
      </c>
      <c r="P18" s="89">
        <v>187</v>
      </c>
      <c r="Q18" s="89">
        <v>156</v>
      </c>
      <c r="R18" s="88">
        <v>839</v>
      </c>
      <c r="S18" s="88">
        <v>695</v>
      </c>
      <c r="T18" s="89">
        <v>366</v>
      </c>
      <c r="U18" s="91">
        <v>79.5</v>
      </c>
      <c r="V18" s="93">
        <v>95</v>
      </c>
      <c r="W18" s="89">
        <v>89</v>
      </c>
      <c r="X18" s="89">
        <v>58</v>
      </c>
      <c r="Y18" s="89">
        <v>275</v>
      </c>
      <c r="Z18" s="90">
        <v>17</v>
      </c>
      <c r="AA18" s="88">
        <v>974</v>
      </c>
      <c r="AB18" s="93">
        <v>158</v>
      </c>
      <c r="AC18" s="93">
        <v>96.5</v>
      </c>
      <c r="AD18" s="89">
        <v>240</v>
      </c>
      <c r="AE18" s="93">
        <v>244</v>
      </c>
      <c r="AF18" s="89">
        <v>237</v>
      </c>
      <c r="AG18" s="89">
        <v>222</v>
      </c>
      <c r="AH18" s="89">
        <v>78</v>
      </c>
      <c r="AI18" s="89">
        <v>170</v>
      </c>
      <c r="AJ18" s="89">
        <v>188</v>
      </c>
      <c r="AK18" s="89">
        <v>27</v>
      </c>
      <c r="AL18" s="93">
        <v>63.5</v>
      </c>
      <c r="AM18" s="88">
        <v>929</v>
      </c>
      <c r="AN18" s="93">
        <v>176</v>
      </c>
      <c r="AO18" s="89">
        <v>443</v>
      </c>
      <c r="AP18" s="89">
        <v>62</v>
      </c>
      <c r="AQ18" s="92">
        <v>1621</v>
      </c>
      <c r="AR18" s="89">
        <v>78</v>
      </c>
      <c r="AS18" s="90">
        <v>21</v>
      </c>
      <c r="AT18" s="90">
        <v>26.2</v>
      </c>
      <c r="AU18" s="88">
        <v>1303</v>
      </c>
      <c r="AV18" s="89">
        <v>807</v>
      </c>
      <c r="AW18" s="89">
        <v>558</v>
      </c>
      <c r="AX18" s="91">
        <v>6.5</v>
      </c>
      <c r="AY18" s="91">
        <v>13</v>
      </c>
      <c r="AZ18" s="89">
        <v>222</v>
      </c>
      <c r="BA18" s="90">
        <v>23.4</v>
      </c>
      <c r="BB18" s="89">
        <v>839</v>
      </c>
      <c r="BC18" s="89">
        <v>279</v>
      </c>
      <c r="BD18" s="89">
        <v>284</v>
      </c>
      <c r="BE18" s="89">
        <v>300</v>
      </c>
      <c r="BF18" s="89">
        <v>707</v>
      </c>
      <c r="BG18" s="89">
        <v>254</v>
      </c>
      <c r="BH18" s="88">
        <v>1029</v>
      </c>
    </row>
    <row r="19" spans="1:60">
      <c r="A19" s="97" t="s">
        <v>1008</v>
      </c>
      <c r="B19" s="91" t="s">
        <v>1006</v>
      </c>
      <c r="C19" s="91" t="s">
        <v>1005</v>
      </c>
      <c r="D19" s="95">
        <v>34164</v>
      </c>
      <c r="E19" s="96">
        <v>19.835728952772072</v>
      </c>
      <c r="F19" s="95" t="s">
        <v>1004</v>
      </c>
      <c r="G19" s="95" t="s">
        <v>1003</v>
      </c>
      <c r="H19" s="95" t="s">
        <v>1002</v>
      </c>
      <c r="I19" s="90">
        <v>50.2</v>
      </c>
      <c r="J19" s="92">
        <v>1577</v>
      </c>
      <c r="K19" s="94">
        <f t="shared" si="0"/>
        <v>157.69999999999999</v>
      </c>
      <c r="L19" s="94">
        <f t="shared" si="1"/>
        <v>20.185538067230709</v>
      </c>
      <c r="M19" s="92"/>
      <c r="N19" s="92">
        <v>839</v>
      </c>
      <c r="O19" s="89">
        <v>350</v>
      </c>
      <c r="P19" s="89">
        <v>188</v>
      </c>
      <c r="Q19" s="89">
        <v>152</v>
      </c>
      <c r="R19" s="88">
        <v>805</v>
      </c>
      <c r="S19" s="88">
        <v>624</v>
      </c>
      <c r="T19" s="89">
        <v>356</v>
      </c>
      <c r="U19" s="91">
        <v>78</v>
      </c>
      <c r="V19" s="93">
        <v>84.5</v>
      </c>
      <c r="W19" s="89">
        <v>87</v>
      </c>
      <c r="X19" s="89">
        <v>55</v>
      </c>
      <c r="Y19" s="89">
        <v>276</v>
      </c>
      <c r="Z19" s="90">
        <v>16</v>
      </c>
      <c r="AA19" s="88">
        <v>915</v>
      </c>
      <c r="AB19" s="93">
        <v>143.5</v>
      </c>
      <c r="AC19" s="93">
        <v>86.5</v>
      </c>
      <c r="AD19" s="89">
        <v>220</v>
      </c>
      <c r="AE19" s="93">
        <v>225</v>
      </c>
      <c r="AF19" s="89">
        <v>230</v>
      </c>
      <c r="AG19" s="89">
        <v>205</v>
      </c>
      <c r="AH19" s="89">
        <v>74</v>
      </c>
      <c r="AI19" s="89">
        <v>166</v>
      </c>
      <c r="AJ19" s="89">
        <v>173</v>
      </c>
      <c r="AK19" s="89">
        <v>27</v>
      </c>
      <c r="AL19" s="93">
        <v>60</v>
      </c>
      <c r="AM19" s="88">
        <v>897</v>
      </c>
      <c r="AN19" s="93">
        <v>161.5</v>
      </c>
      <c r="AO19" s="89">
        <v>419</v>
      </c>
      <c r="AP19" s="89">
        <v>62</v>
      </c>
      <c r="AQ19" s="92">
        <v>1580</v>
      </c>
      <c r="AR19" s="89">
        <v>80</v>
      </c>
      <c r="AS19" s="90">
        <v>18.8</v>
      </c>
      <c r="AT19" s="90">
        <v>24.6</v>
      </c>
      <c r="AU19" s="88">
        <v>1275</v>
      </c>
      <c r="AV19" s="89">
        <v>773</v>
      </c>
      <c r="AW19" s="89">
        <v>509</v>
      </c>
      <c r="AX19" s="91">
        <v>8</v>
      </c>
      <c r="AY19" s="91">
        <v>-6</v>
      </c>
      <c r="AZ19" s="89">
        <v>233</v>
      </c>
      <c r="BA19" s="90">
        <v>17.600000000000001</v>
      </c>
      <c r="BB19" s="89">
        <v>794</v>
      </c>
      <c r="BC19" s="89">
        <v>242</v>
      </c>
      <c r="BD19" s="89">
        <v>249</v>
      </c>
      <c r="BE19" s="89">
        <v>277</v>
      </c>
      <c r="BF19" s="89">
        <v>648</v>
      </c>
      <c r="BG19" s="89">
        <v>214</v>
      </c>
      <c r="BH19" s="88">
        <v>967</v>
      </c>
    </row>
    <row r="20" spans="1:60" ht="14.25">
      <c r="A20" s="97" t="s">
        <v>1007</v>
      </c>
      <c r="B20" s="91" t="s">
        <v>1006</v>
      </c>
      <c r="C20" s="91" t="s">
        <v>1005</v>
      </c>
      <c r="D20" s="95">
        <v>34122</v>
      </c>
      <c r="E20" s="96">
        <v>20.10403832991102</v>
      </c>
      <c r="F20" s="95" t="s">
        <v>1004</v>
      </c>
      <c r="G20" s="95" t="s">
        <v>1003</v>
      </c>
      <c r="H20" s="95" t="s">
        <v>1002</v>
      </c>
      <c r="I20" s="90">
        <v>76.400000000000006</v>
      </c>
      <c r="J20" s="92">
        <v>1617</v>
      </c>
      <c r="K20" s="94">
        <f t="shared" si="0"/>
        <v>161.69999999999999</v>
      </c>
      <c r="L20" s="94">
        <f t="shared" si="1"/>
        <v>29.219536243124903</v>
      </c>
      <c r="M20" s="92"/>
      <c r="N20" s="92">
        <v>819</v>
      </c>
      <c r="O20" s="89">
        <v>370</v>
      </c>
      <c r="P20" s="89">
        <v>182</v>
      </c>
      <c r="Q20" s="89">
        <v>157</v>
      </c>
      <c r="R20" s="103">
        <v>1075</v>
      </c>
      <c r="S20" s="103">
        <v>937</v>
      </c>
      <c r="T20" s="89">
        <v>395</v>
      </c>
      <c r="U20" s="91">
        <v>82</v>
      </c>
      <c r="V20" s="93">
        <v>96.5</v>
      </c>
      <c r="W20" s="89">
        <v>101</v>
      </c>
      <c r="X20" s="89">
        <v>62</v>
      </c>
      <c r="Y20" s="102">
        <v>323</v>
      </c>
      <c r="Z20" s="90">
        <v>24.8</v>
      </c>
      <c r="AA20" s="88">
        <v>952</v>
      </c>
      <c r="AB20" s="93">
        <v>162</v>
      </c>
      <c r="AC20" s="93">
        <v>97</v>
      </c>
      <c r="AD20" s="89">
        <v>236</v>
      </c>
      <c r="AE20" s="93">
        <v>245.5</v>
      </c>
      <c r="AF20" s="89">
        <v>266</v>
      </c>
      <c r="AG20" s="89">
        <v>222</v>
      </c>
      <c r="AH20" s="89">
        <v>74</v>
      </c>
      <c r="AI20" s="89">
        <v>172</v>
      </c>
      <c r="AJ20" s="89">
        <v>185</v>
      </c>
      <c r="AK20" s="89">
        <v>27</v>
      </c>
      <c r="AL20" s="93">
        <v>66</v>
      </c>
      <c r="AM20" s="88">
        <v>1053</v>
      </c>
      <c r="AN20" s="93">
        <v>176</v>
      </c>
      <c r="AO20" s="89">
        <v>437</v>
      </c>
      <c r="AP20" s="89">
        <v>60</v>
      </c>
      <c r="AQ20" s="92">
        <v>1623</v>
      </c>
      <c r="AR20" s="89">
        <v>69</v>
      </c>
      <c r="AS20" s="90">
        <v>37.799999999999997</v>
      </c>
      <c r="AT20" s="90">
        <v>38.4</v>
      </c>
      <c r="AU20" s="88">
        <v>1298</v>
      </c>
      <c r="AV20" s="89">
        <v>794</v>
      </c>
      <c r="AW20" s="89">
        <v>636</v>
      </c>
      <c r="AX20" s="91">
        <v>8</v>
      </c>
      <c r="AY20" s="91">
        <v>13</v>
      </c>
      <c r="AZ20" s="89">
        <v>237</v>
      </c>
      <c r="BA20" s="90">
        <v>34.4</v>
      </c>
      <c r="BB20" s="89">
        <v>827</v>
      </c>
      <c r="BC20" s="102">
        <v>343</v>
      </c>
      <c r="BD20" s="102">
        <v>338</v>
      </c>
      <c r="BE20" s="89">
        <v>301</v>
      </c>
      <c r="BF20" s="89">
        <v>689</v>
      </c>
      <c r="BG20" s="102">
        <v>348</v>
      </c>
      <c r="BH20" s="88">
        <v>952</v>
      </c>
    </row>
    <row r="21" spans="1:60">
      <c r="A21" s="97">
        <v>103</v>
      </c>
      <c r="B21" s="91" t="s">
        <v>1006</v>
      </c>
      <c r="C21" s="91" t="s">
        <v>1005</v>
      </c>
      <c r="D21" s="95">
        <v>34124</v>
      </c>
      <c r="E21" s="96">
        <v>22.507871321013006</v>
      </c>
      <c r="F21" s="95" t="s">
        <v>1004</v>
      </c>
      <c r="G21" s="95" t="s">
        <v>1003</v>
      </c>
      <c r="H21" s="95" t="s">
        <v>1002</v>
      </c>
      <c r="I21" s="90">
        <v>64.8</v>
      </c>
      <c r="J21" s="92">
        <v>1553</v>
      </c>
      <c r="K21" s="94">
        <f t="shared" si="0"/>
        <v>155.30000000000001</v>
      </c>
      <c r="L21" s="94">
        <f t="shared" si="1"/>
        <v>26.867799232857987</v>
      </c>
      <c r="M21" s="92"/>
      <c r="N21" s="92">
        <v>825</v>
      </c>
      <c r="O21" s="89">
        <v>384</v>
      </c>
      <c r="P21" s="89">
        <v>175</v>
      </c>
      <c r="Q21" s="89">
        <v>158</v>
      </c>
      <c r="R21" s="88">
        <v>894</v>
      </c>
      <c r="S21" s="88">
        <v>775</v>
      </c>
      <c r="T21" s="89">
        <v>413</v>
      </c>
      <c r="U21" s="91">
        <v>80</v>
      </c>
      <c r="V21" s="93">
        <v>91.5</v>
      </c>
      <c r="W21" s="89">
        <v>99</v>
      </c>
      <c r="X21" s="89">
        <v>62</v>
      </c>
      <c r="Y21" s="89">
        <v>293</v>
      </c>
      <c r="Z21" s="90">
        <v>15.4</v>
      </c>
      <c r="AA21" s="88">
        <v>913</v>
      </c>
      <c r="AB21" s="93">
        <v>154.5</v>
      </c>
      <c r="AC21" s="93">
        <v>93</v>
      </c>
      <c r="AD21" s="89">
        <v>231</v>
      </c>
      <c r="AE21" s="93">
        <v>238</v>
      </c>
      <c r="AF21" s="89">
        <v>259</v>
      </c>
      <c r="AG21" s="89">
        <v>225</v>
      </c>
      <c r="AH21" s="89">
        <v>71</v>
      </c>
      <c r="AI21" s="89">
        <v>170</v>
      </c>
      <c r="AJ21" s="89">
        <v>183</v>
      </c>
      <c r="AK21" s="89">
        <v>27</v>
      </c>
      <c r="AL21" s="93">
        <v>58.5</v>
      </c>
      <c r="AM21" s="88">
        <v>1019</v>
      </c>
      <c r="AN21" s="93">
        <v>171</v>
      </c>
      <c r="AO21" s="89">
        <v>424</v>
      </c>
      <c r="AP21" s="89">
        <v>58</v>
      </c>
      <c r="AQ21" s="92">
        <v>1559</v>
      </c>
      <c r="AR21" s="89">
        <v>75</v>
      </c>
      <c r="AS21" s="90">
        <v>25.4</v>
      </c>
      <c r="AT21" s="90">
        <v>30</v>
      </c>
      <c r="AU21" s="88">
        <v>1248</v>
      </c>
      <c r="AV21" s="89">
        <v>751</v>
      </c>
      <c r="AW21" s="89">
        <v>618</v>
      </c>
      <c r="AX21" s="91">
        <v>18</v>
      </c>
      <c r="AY21" s="91">
        <v>12.5</v>
      </c>
      <c r="AZ21" s="89">
        <v>234</v>
      </c>
      <c r="BA21" s="90">
        <v>28.4</v>
      </c>
      <c r="BB21" s="89">
        <v>804</v>
      </c>
      <c r="BC21" s="89">
        <v>305</v>
      </c>
      <c r="BD21" s="89">
        <v>313</v>
      </c>
      <c r="BE21" s="89">
        <v>282</v>
      </c>
      <c r="BF21" s="89">
        <v>678</v>
      </c>
      <c r="BG21" s="89">
        <v>281</v>
      </c>
      <c r="BH21" s="88">
        <v>984</v>
      </c>
    </row>
    <row r="22" spans="1:60">
      <c r="A22" s="97">
        <v>104</v>
      </c>
      <c r="B22" s="91" t="s">
        <v>1006</v>
      </c>
      <c r="C22" s="91" t="s">
        <v>1005</v>
      </c>
      <c r="D22" s="95">
        <v>34124</v>
      </c>
      <c r="E22" s="96">
        <v>19.414099931553729</v>
      </c>
      <c r="F22" s="95" t="s">
        <v>1004</v>
      </c>
      <c r="G22" s="95" t="s">
        <v>1003</v>
      </c>
      <c r="H22" s="95" t="s">
        <v>1002</v>
      </c>
      <c r="I22" s="90">
        <v>51.2</v>
      </c>
      <c r="J22" s="92">
        <v>1600</v>
      </c>
      <c r="K22" s="94">
        <f t="shared" si="0"/>
        <v>160</v>
      </c>
      <c r="L22" s="94">
        <f t="shared" si="1"/>
        <v>20</v>
      </c>
      <c r="M22" s="92"/>
      <c r="N22" s="92">
        <v>838</v>
      </c>
      <c r="O22" s="89">
        <v>348</v>
      </c>
      <c r="P22" s="89">
        <v>188</v>
      </c>
      <c r="Q22" s="89">
        <v>150</v>
      </c>
      <c r="R22" s="88">
        <v>825</v>
      </c>
      <c r="S22" s="88">
        <v>649</v>
      </c>
      <c r="T22" s="89">
        <v>340</v>
      </c>
      <c r="U22" s="91">
        <v>72.5</v>
      </c>
      <c r="V22" s="93">
        <v>90</v>
      </c>
      <c r="W22" s="89">
        <v>88</v>
      </c>
      <c r="X22" s="89">
        <v>59</v>
      </c>
      <c r="Y22" s="89">
        <v>279</v>
      </c>
      <c r="Z22" s="90">
        <v>9.4</v>
      </c>
      <c r="AA22" s="88">
        <v>938</v>
      </c>
      <c r="AB22" s="93">
        <v>144.5</v>
      </c>
      <c r="AC22" s="93">
        <v>94</v>
      </c>
      <c r="AD22" s="89">
        <v>230</v>
      </c>
      <c r="AE22" s="93">
        <v>239.5</v>
      </c>
      <c r="AF22" s="89">
        <v>228</v>
      </c>
      <c r="AG22" s="89">
        <v>207</v>
      </c>
      <c r="AH22" s="89">
        <v>70</v>
      </c>
      <c r="AI22" s="89">
        <v>168</v>
      </c>
      <c r="AJ22" s="89">
        <v>180</v>
      </c>
      <c r="AK22" s="89">
        <v>27</v>
      </c>
      <c r="AL22" s="93">
        <v>59.5</v>
      </c>
      <c r="AM22" s="88">
        <v>908</v>
      </c>
      <c r="AN22" s="93">
        <v>173</v>
      </c>
      <c r="AO22" s="89">
        <v>432</v>
      </c>
      <c r="AP22" s="89">
        <v>66</v>
      </c>
      <c r="AQ22" s="92">
        <v>1604</v>
      </c>
      <c r="AR22" s="89">
        <v>77</v>
      </c>
      <c r="AS22" s="90">
        <v>15.8</v>
      </c>
      <c r="AT22" s="90">
        <v>14.4</v>
      </c>
      <c r="AU22" s="88">
        <v>1288</v>
      </c>
      <c r="AV22" s="89">
        <v>787</v>
      </c>
      <c r="AW22" s="89">
        <v>519</v>
      </c>
      <c r="AX22" s="91">
        <v>18</v>
      </c>
      <c r="AY22" s="91">
        <v>6.5</v>
      </c>
      <c r="AZ22" s="89">
        <v>215</v>
      </c>
      <c r="BA22" s="90">
        <v>20.399999999999999</v>
      </c>
      <c r="BB22" s="89">
        <v>802</v>
      </c>
      <c r="BC22" s="89">
        <v>241</v>
      </c>
      <c r="BD22" s="89">
        <v>247</v>
      </c>
      <c r="BE22" s="89">
        <v>292</v>
      </c>
      <c r="BF22" s="89">
        <v>679</v>
      </c>
      <c r="BG22" s="89">
        <v>233</v>
      </c>
      <c r="BH22" s="88">
        <v>976</v>
      </c>
    </row>
    <row r="23" spans="1:60" ht="14.25">
      <c r="A23" s="97">
        <v>105</v>
      </c>
      <c r="B23" s="91" t="s">
        <v>1006</v>
      </c>
      <c r="C23" s="91" t="s">
        <v>1005</v>
      </c>
      <c r="D23" s="95">
        <v>34124</v>
      </c>
      <c r="E23" s="96">
        <v>19.997262149212869</v>
      </c>
      <c r="F23" s="95" t="s">
        <v>1004</v>
      </c>
      <c r="G23" s="95" t="s">
        <v>1003</v>
      </c>
      <c r="H23" s="95" t="s">
        <v>1002</v>
      </c>
      <c r="I23" s="90">
        <v>45.2</v>
      </c>
      <c r="J23" s="92">
        <v>1540</v>
      </c>
      <c r="K23" s="94">
        <f t="shared" si="0"/>
        <v>154</v>
      </c>
      <c r="L23" s="94">
        <f t="shared" si="1"/>
        <v>19.058863214707372</v>
      </c>
      <c r="M23" s="92"/>
      <c r="N23" s="92">
        <v>826</v>
      </c>
      <c r="O23" s="89">
        <v>349</v>
      </c>
      <c r="P23" s="89">
        <v>177</v>
      </c>
      <c r="Q23" s="89">
        <v>153</v>
      </c>
      <c r="R23" s="88">
        <v>770</v>
      </c>
      <c r="S23" s="88">
        <v>642</v>
      </c>
      <c r="T23" s="89">
        <v>320</v>
      </c>
      <c r="U23" s="91">
        <v>85</v>
      </c>
      <c r="V23" s="93">
        <v>87.5</v>
      </c>
      <c r="W23" s="89">
        <v>83</v>
      </c>
      <c r="X23" s="89">
        <v>57</v>
      </c>
      <c r="Y23" s="89">
        <v>261</v>
      </c>
      <c r="Z23" s="90">
        <v>11.8</v>
      </c>
      <c r="AA23" s="88">
        <v>926</v>
      </c>
      <c r="AB23" s="93">
        <v>146</v>
      </c>
      <c r="AC23" s="93">
        <v>87.5</v>
      </c>
      <c r="AD23" s="89">
        <v>215</v>
      </c>
      <c r="AE23" s="93">
        <v>221</v>
      </c>
      <c r="AF23" s="89">
        <v>221</v>
      </c>
      <c r="AG23" s="89">
        <v>220</v>
      </c>
      <c r="AH23" s="89">
        <v>71</v>
      </c>
      <c r="AI23" s="89">
        <v>166</v>
      </c>
      <c r="AJ23" s="89">
        <v>174</v>
      </c>
      <c r="AK23" s="99">
        <v>9999</v>
      </c>
      <c r="AL23" s="93">
        <v>56</v>
      </c>
      <c r="AM23" s="88">
        <v>870</v>
      </c>
      <c r="AN23" s="93">
        <v>154</v>
      </c>
      <c r="AO23" s="89">
        <v>420</v>
      </c>
      <c r="AP23" s="89">
        <v>60</v>
      </c>
      <c r="AQ23" s="92">
        <v>1546</v>
      </c>
      <c r="AR23" s="89">
        <v>75</v>
      </c>
      <c r="AS23" s="90">
        <v>12.4</v>
      </c>
      <c r="AT23" s="90">
        <v>21.2</v>
      </c>
      <c r="AU23" s="88">
        <v>1240</v>
      </c>
      <c r="AV23" s="89">
        <v>770</v>
      </c>
      <c r="AW23" s="89">
        <v>512</v>
      </c>
      <c r="AX23" s="91">
        <v>5</v>
      </c>
      <c r="AY23" s="91">
        <v>13</v>
      </c>
      <c r="AZ23" s="89">
        <v>224</v>
      </c>
      <c r="BA23" s="90">
        <v>13.6</v>
      </c>
      <c r="BB23" s="89">
        <v>787</v>
      </c>
      <c r="BC23" s="89">
        <v>225</v>
      </c>
      <c r="BD23" s="89">
        <v>230</v>
      </c>
      <c r="BE23" s="89">
        <v>298</v>
      </c>
      <c r="BF23" s="89">
        <v>674</v>
      </c>
      <c r="BG23" s="89">
        <v>230</v>
      </c>
      <c r="BH23" s="88">
        <v>970</v>
      </c>
    </row>
    <row r="24" spans="1:60">
      <c r="A24" s="97">
        <v>109</v>
      </c>
      <c r="B24" s="91" t="s">
        <v>1006</v>
      </c>
      <c r="C24" s="91" t="s">
        <v>1005</v>
      </c>
      <c r="D24" s="95">
        <v>34125</v>
      </c>
      <c r="E24" s="96">
        <v>20.098562628336754</v>
      </c>
      <c r="F24" s="95" t="s">
        <v>1004</v>
      </c>
      <c r="G24" s="95" t="s">
        <v>1003</v>
      </c>
      <c r="H24" s="95" t="s">
        <v>1002</v>
      </c>
      <c r="I24" s="90">
        <v>62.2</v>
      </c>
      <c r="J24" s="92">
        <v>1584</v>
      </c>
      <c r="K24" s="94">
        <f t="shared" si="0"/>
        <v>158.4</v>
      </c>
      <c r="L24" s="94">
        <f t="shared" si="1"/>
        <v>24.790199979593922</v>
      </c>
      <c r="M24" s="92"/>
      <c r="N24" s="92">
        <v>866</v>
      </c>
      <c r="O24" s="89">
        <v>397</v>
      </c>
      <c r="P24" s="89">
        <v>182</v>
      </c>
      <c r="Q24" s="89">
        <v>155</v>
      </c>
      <c r="R24" s="88">
        <v>992</v>
      </c>
      <c r="S24" s="88">
        <v>750</v>
      </c>
      <c r="T24" s="89">
        <v>348</v>
      </c>
      <c r="U24" s="91">
        <v>76</v>
      </c>
      <c r="V24" s="93">
        <v>88</v>
      </c>
      <c r="W24" s="89">
        <v>97</v>
      </c>
      <c r="X24" s="89">
        <v>61</v>
      </c>
      <c r="Y24" s="89">
        <v>300</v>
      </c>
      <c r="Z24" s="90">
        <v>18.8</v>
      </c>
      <c r="AA24" s="88">
        <v>955</v>
      </c>
      <c r="AB24" s="93">
        <v>149</v>
      </c>
      <c r="AC24" s="93">
        <v>91</v>
      </c>
      <c r="AD24" s="89">
        <v>228</v>
      </c>
      <c r="AE24" s="93">
        <v>237.5</v>
      </c>
      <c r="AF24" s="89">
        <v>250</v>
      </c>
      <c r="AG24" s="89">
        <v>217</v>
      </c>
      <c r="AH24" s="89">
        <v>75</v>
      </c>
      <c r="AI24" s="89">
        <v>169</v>
      </c>
      <c r="AJ24" s="89">
        <v>182</v>
      </c>
      <c r="AK24" s="89">
        <v>27</v>
      </c>
      <c r="AL24" s="93">
        <v>59</v>
      </c>
      <c r="AM24" s="88">
        <v>980</v>
      </c>
      <c r="AN24" s="93">
        <v>171.5</v>
      </c>
      <c r="AO24" s="89">
        <v>431</v>
      </c>
      <c r="AP24" s="89">
        <v>69</v>
      </c>
      <c r="AQ24" s="92">
        <v>1589</v>
      </c>
      <c r="AR24" s="89">
        <v>76</v>
      </c>
      <c r="AS24" s="90">
        <v>26.4</v>
      </c>
      <c r="AT24" s="90">
        <v>32.200000000000003</v>
      </c>
      <c r="AU24" s="88">
        <v>1285</v>
      </c>
      <c r="AV24" s="89">
        <v>803</v>
      </c>
      <c r="AW24" s="89">
        <v>564</v>
      </c>
      <c r="AX24" s="91">
        <v>8.5</v>
      </c>
      <c r="AY24" s="91">
        <v>8</v>
      </c>
      <c r="AZ24" s="89">
        <v>220</v>
      </c>
      <c r="BA24" s="90">
        <v>23.6</v>
      </c>
      <c r="BB24" s="89">
        <v>826</v>
      </c>
      <c r="BC24" s="89">
        <v>279</v>
      </c>
      <c r="BD24" s="89">
        <v>281</v>
      </c>
      <c r="BE24" s="89">
        <v>289</v>
      </c>
      <c r="BF24" s="89">
        <v>676</v>
      </c>
      <c r="BG24" s="89">
        <v>267</v>
      </c>
      <c r="BH24" s="88">
        <v>1009</v>
      </c>
    </row>
    <row r="25" spans="1:60">
      <c r="A25" s="97">
        <v>110</v>
      </c>
      <c r="B25" s="91" t="s">
        <v>1006</v>
      </c>
      <c r="C25" s="91" t="s">
        <v>1005</v>
      </c>
      <c r="D25" s="95">
        <v>34125</v>
      </c>
      <c r="E25" s="96">
        <v>19.189596167008897</v>
      </c>
      <c r="F25" s="95" t="s">
        <v>1004</v>
      </c>
      <c r="G25" s="95" t="s">
        <v>1003</v>
      </c>
      <c r="H25" s="95" t="s">
        <v>1002</v>
      </c>
      <c r="I25" s="90">
        <v>48.8</v>
      </c>
      <c r="J25" s="92">
        <v>1598</v>
      </c>
      <c r="K25" s="94">
        <f t="shared" si="0"/>
        <v>159.80000000000001</v>
      </c>
      <c r="L25" s="94">
        <f t="shared" si="1"/>
        <v>19.110245754627577</v>
      </c>
      <c r="M25" s="92"/>
      <c r="N25" s="92">
        <v>880</v>
      </c>
      <c r="O25" s="89">
        <v>357</v>
      </c>
      <c r="P25" s="89">
        <v>186</v>
      </c>
      <c r="Q25" s="89">
        <v>151</v>
      </c>
      <c r="R25" s="88">
        <v>800</v>
      </c>
      <c r="S25" s="88">
        <v>627</v>
      </c>
      <c r="T25" s="89">
        <v>325</v>
      </c>
      <c r="U25" s="91">
        <v>79</v>
      </c>
      <c r="V25" s="93">
        <v>85.5</v>
      </c>
      <c r="W25" s="89">
        <v>90</v>
      </c>
      <c r="X25" s="89">
        <v>60</v>
      </c>
      <c r="Y25" s="89">
        <v>262</v>
      </c>
      <c r="Z25" s="90">
        <v>16.399999999999999</v>
      </c>
      <c r="AA25" s="88">
        <v>944</v>
      </c>
      <c r="AB25" s="93">
        <v>149</v>
      </c>
      <c r="AC25" s="93">
        <v>87</v>
      </c>
      <c r="AD25" s="89">
        <v>217</v>
      </c>
      <c r="AE25" s="93">
        <v>224.5</v>
      </c>
      <c r="AF25" s="89">
        <v>230</v>
      </c>
      <c r="AG25" s="89">
        <v>230</v>
      </c>
      <c r="AH25" s="89">
        <v>73</v>
      </c>
      <c r="AI25" s="89">
        <v>163</v>
      </c>
      <c r="AJ25" s="89">
        <v>172</v>
      </c>
      <c r="AK25" s="89">
        <v>24</v>
      </c>
      <c r="AL25" s="93">
        <v>62</v>
      </c>
      <c r="AM25" s="88">
        <v>879</v>
      </c>
      <c r="AN25" s="93">
        <v>162</v>
      </c>
      <c r="AO25" s="89">
        <v>443</v>
      </c>
      <c r="AP25" s="89">
        <v>64</v>
      </c>
      <c r="AQ25" s="92">
        <v>1603</v>
      </c>
      <c r="AR25" s="89">
        <v>70</v>
      </c>
      <c r="AS25" s="90">
        <v>20.399999999999999</v>
      </c>
      <c r="AT25" s="90">
        <v>30</v>
      </c>
      <c r="AU25" s="88">
        <v>1295</v>
      </c>
      <c r="AV25" s="89">
        <v>800</v>
      </c>
      <c r="AW25" s="89">
        <v>504</v>
      </c>
      <c r="AX25" s="91">
        <v>18</v>
      </c>
      <c r="AY25" s="91">
        <v>-6</v>
      </c>
      <c r="AZ25" s="89">
        <v>224</v>
      </c>
      <c r="BA25" s="90">
        <v>20.399999999999999</v>
      </c>
      <c r="BB25" s="89">
        <v>820</v>
      </c>
      <c r="BC25" s="89">
        <v>250</v>
      </c>
      <c r="BD25" s="89">
        <v>255</v>
      </c>
      <c r="BE25" s="89">
        <v>288</v>
      </c>
      <c r="BF25" s="89">
        <v>679</v>
      </c>
      <c r="BG25" s="89">
        <v>227</v>
      </c>
      <c r="BH25" s="88">
        <v>1027</v>
      </c>
    </row>
    <row r="26" spans="1:60">
      <c r="A26" s="97">
        <v>111</v>
      </c>
      <c r="B26" s="91" t="s">
        <v>1006</v>
      </c>
      <c r="C26" s="91" t="s">
        <v>1005</v>
      </c>
      <c r="D26" s="95">
        <v>34125</v>
      </c>
      <c r="E26" s="96">
        <v>19.739904175222449</v>
      </c>
      <c r="F26" s="95" t="s">
        <v>1004</v>
      </c>
      <c r="G26" s="95" t="s">
        <v>1003</v>
      </c>
      <c r="H26" s="95" t="s">
        <v>1002</v>
      </c>
      <c r="I26" s="90">
        <v>47.2</v>
      </c>
      <c r="J26" s="92">
        <v>1565</v>
      </c>
      <c r="K26" s="94">
        <f t="shared" si="0"/>
        <v>156.5</v>
      </c>
      <c r="L26" s="94">
        <f t="shared" si="1"/>
        <v>19.271402178240056</v>
      </c>
      <c r="M26" s="92"/>
      <c r="N26" s="92">
        <v>845</v>
      </c>
      <c r="O26" s="89">
        <v>343</v>
      </c>
      <c r="P26" s="89">
        <v>187</v>
      </c>
      <c r="Q26" s="89">
        <v>153</v>
      </c>
      <c r="R26" s="88">
        <v>775</v>
      </c>
      <c r="S26" s="88">
        <v>599</v>
      </c>
      <c r="T26" s="89">
        <v>335</v>
      </c>
      <c r="U26" s="91">
        <v>76</v>
      </c>
      <c r="V26" s="93">
        <v>93</v>
      </c>
      <c r="W26" s="89">
        <v>89</v>
      </c>
      <c r="X26" s="89">
        <v>53</v>
      </c>
      <c r="Y26" s="89">
        <v>274</v>
      </c>
      <c r="Z26" s="90">
        <v>12.6</v>
      </c>
      <c r="AA26" s="88">
        <v>928</v>
      </c>
      <c r="AB26" s="93">
        <v>145.5</v>
      </c>
      <c r="AC26" s="93">
        <v>95</v>
      </c>
      <c r="AD26" s="89">
        <v>232</v>
      </c>
      <c r="AE26" s="93">
        <v>232.5</v>
      </c>
      <c r="AF26" s="89">
        <v>211</v>
      </c>
      <c r="AG26" s="89">
        <v>222</v>
      </c>
      <c r="AH26" s="89">
        <v>71</v>
      </c>
      <c r="AI26" s="89">
        <v>164</v>
      </c>
      <c r="AJ26" s="89">
        <v>169</v>
      </c>
      <c r="AK26" s="89">
        <v>26</v>
      </c>
      <c r="AL26" s="93">
        <v>61</v>
      </c>
      <c r="AM26" s="88">
        <v>870</v>
      </c>
      <c r="AN26" s="93">
        <v>169.5</v>
      </c>
      <c r="AO26" s="89">
        <v>436</v>
      </c>
      <c r="AP26" s="89">
        <v>60</v>
      </c>
      <c r="AQ26" s="92">
        <v>1572</v>
      </c>
      <c r="AR26" s="89">
        <v>71</v>
      </c>
      <c r="AS26" s="90">
        <v>12.2</v>
      </c>
      <c r="AT26" s="90">
        <v>12.8</v>
      </c>
      <c r="AU26" s="88">
        <v>1256</v>
      </c>
      <c r="AV26" s="89">
        <v>780</v>
      </c>
      <c r="AW26" s="89">
        <v>512</v>
      </c>
      <c r="AX26" s="91">
        <v>12.5</v>
      </c>
      <c r="AY26" s="91">
        <v>15.5</v>
      </c>
      <c r="AZ26" s="89">
        <v>231</v>
      </c>
      <c r="BA26" s="90">
        <v>7.4</v>
      </c>
      <c r="BB26" s="89">
        <v>781</v>
      </c>
      <c r="BC26" s="89">
        <v>223</v>
      </c>
      <c r="BD26" s="89">
        <v>237</v>
      </c>
      <c r="BE26" s="89">
        <v>294</v>
      </c>
      <c r="BF26" s="89">
        <v>674</v>
      </c>
      <c r="BG26" s="89">
        <v>218</v>
      </c>
      <c r="BH26" s="88">
        <v>980</v>
      </c>
    </row>
    <row r="27" spans="1:60">
      <c r="A27" s="97">
        <v>112</v>
      </c>
      <c r="B27" s="91" t="s">
        <v>1006</v>
      </c>
      <c r="C27" s="91" t="s">
        <v>1005</v>
      </c>
      <c r="D27" s="95">
        <v>34128</v>
      </c>
      <c r="E27" s="96">
        <v>19.331964407939768</v>
      </c>
      <c r="F27" s="95" t="s">
        <v>1004</v>
      </c>
      <c r="G27" s="95" t="s">
        <v>1003</v>
      </c>
      <c r="H27" s="95" t="s">
        <v>1002</v>
      </c>
      <c r="I27" s="90">
        <v>58.6</v>
      </c>
      <c r="J27" s="92">
        <v>1635</v>
      </c>
      <c r="K27" s="94">
        <f t="shared" si="0"/>
        <v>163.5</v>
      </c>
      <c r="L27" s="94">
        <f t="shared" si="1"/>
        <v>21.921087824631297</v>
      </c>
      <c r="M27" s="92"/>
      <c r="N27" s="92">
        <v>882</v>
      </c>
      <c r="O27" s="89">
        <v>377</v>
      </c>
      <c r="P27" s="89">
        <v>176</v>
      </c>
      <c r="Q27" s="89">
        <v>161</v>
      </c>
      <c r="R27" s="88">
        <v>875</v>
      </c>
      <c r="S27" s="88">
        <v>682</v>
      </c>
      <c r="T27" s="89">
        <v>389</v>
      </c>
      <c r="U27" s="91">
        <v>79</v>
      </c>
      <c r="V27" s="93">
        <v>97</v>
      </c>
      <c r="W27" s="89">
        <v>97</v>
      </c>
      <c r="X27" s="89">
        <v>59</v>
      </c>
      <c r="Y27" s="89">
        <v>276</v>
      </c>
      <c r="Z27" s="90">
        <v>11</v>
      </c>
      <c r="AA27" s="88">
        <v>969</v>
      </c>
      <c r="AB27" s="93">
        <v>157.5</v>
      </c>
      <c r="AC27" s="93">
        <v>99</v>
      </c>
      <c r="AD27" s="89">
        <v>244</v>
      </c>
      <c r="AE27" s="93">
        <v>246</v>
      </c>
      <c r="AF27" s="89">
        <v>231</v>
      </c>
      <c r="AG27" s="89">
        <v>218</v>
      </c>
      <c r="AH27" s="89">
        <v>80</v>
      </c>
      <c r="AI27" s="89">
        <v>178</v>
      </c>
      <c r="AJ27" s="89">
        <v>186</v>
      </c>
      <c r="AK27" s="89">
        <v>28</v>
      </c>
      <c r="AL27" s="93">
        <v>65.5</v>
      </c>
      <c r="AM27" s="88">
        <v>941</v>
      </c>
      <c r="AN27" s="93">
        <v>177</v>
      </c>
      <c r="AO27" s="89">
        <v>440</v>
      </c>
      <c r="AP27" s="89">
        <v>67</v>
      </c>
      <c r="AQ27" s="92">
        <v>1639</v>
      </c>
      <c r="AR27" s="89">
        <v>80</v>
      </c>
      <c r="AS27" s="90">
        <v>18.8</v>
      </c>
      <c r="AT27" s="90">
        <v>22.6</v>
      </c>
      <c r="AU27" s="88">
        <v>1315</v>
      </c>
      <c r="AV27" s="89">
        <v>803</v>
      </c>
      <c r="AW27" s="89">
        <v>543</v>
      </c>
      <c r="AX27" s="91">
        <v>9</v>
      </c>
      <c r="AY27" s="91">
        <v>13.5</v>
      </c>
      <c r="AZ27" s="89">
        <v>233</v>
      </c>
      <c r="BA27" s="90">
        <v>16.600000000000001</v>
      </c>
      <c r="BB27" s="89">
        <v>827</v>
      </c>
      <c r="BC27" s="89">
        <v>266</v>
      </c>
      <c r="BD27" s="89">
        <v>269</v>
      </c>
      <c r="BE27" s="89">
        <v>292</v>
      </c>
      <c r="BF27" s="89">
        <v>692</v>
      </c>
      <c r="BG27" s="89">
        <v>258</v>
      </c>
      <c r="BH27" s="88">
        <v>1003</v>
      </c>
    </row>
    <row r="28" spans="1:60">
      <c r="A28" s="97">
        <v>113</v>
      </c>
      <c r="B28" s="91" t="s">
        <v>1006</v>
      </c>
      <c r="C28" s="91" t="s">
        <v>1005</v>
      </c>
      <c r="D28" s="95">
        <v>34128</v>
      </c>
      <c r="E28" s="96">
        <v>21.891854893908281</v>
      </c>
      <c r="F28" s="95" t="s">
        <v>1004</v>
      </c>
      <c r="G28" s="95" t="s">
        <v>1003</v>
      </c>
      <c r="H28" s="95" t="s">
        <v>1002</v>
      </c>
      <c r="I28" s="90">
        <v>45.6</v>
      </c>
      <c r="J28" s="92">
        <v>1526</v>
      </c>
      <c r="K28" s="94">
        <f t="shared" si="0"/>
        <v>152.6</v>
      </c>
      <c r="L28" s="94">
        <f t="shared" si="1"/>
        <v>19.581942700487318</v>
      </c>
      <c r="M28" s="92"/>
      <c r="N28" s="92">
        <v>818</v>
      </c>
      <c r="O28" s="89">
        <v>345</v>
      </c>
      <c r="P28" s="89">
        <v>179</v>
      </c>
      <c r="Q28" s="89">
        <v>148</v>
      </c>
      <c r="R28" s="88">
        <v>800</v>
      </c>
      <c r="S28" s="88">
        <v>628</v>
      </c>
      <c r="T28" s="89">
        <v>330</v>
      </c>
      <c r="U28" s="91">
        <v>78</v>
      </c>
      <c r="V28" s="93">
        <v>88.5</v>
      </c>
      <c r="W28" s="89">
        <v>85</v>
      </c>
      <c r="X28" s="89">
        <v>51</v>
      </c>
      <c r="Y28" s="89">
        <v>262</v>
      </c>
      <c r="Z28" s="90">
        <v>15.2</v>
      </c>
      <c r="AA28" s="88">
        <v>896</v>
      </c>
      <c r="AB28" s="93">
        <v>137.5</v>
      </c>
      <c r="AC28" s="93">
        <v>90</v>
      </c>
      <c r="AD28" s="89">
        <v>223</v>
      </c>
      <c r="AE28" s="93">
        <v>221</v>
      </c>
      <c r="AF28" s="89">
        <v>216</v>
      </c>
      <c r="AG28" s="89">
        <v>208</v>
      </c>
      <c r="AH28" s="89">
        <v>69</v>
      </c>
      <c r="AI28" s="89">
        <v>160</v>
      </c>
      <c r="AJ28" s="89">
        <v>167</v>
      </c>
      <c r="AK28" s="89">
        <v>25</v>
      </c>
      <c r="AL28" s="93">
        <v>57.5</v>
      </c>
      <c r="AM28" s="88">
        <v>880</v>
      </c>
      <c r="AN28" s="93">
        <v>156.5</v>
      </c>
      <c r="AO28" s="89">
        <v>410</v>
      </c>
      <c r="AP28" s="89">
        <v>55</v>
      </c>
      <c r="AQ28" s="92">
        <v>1534</v>
      </c>
      <c r="AR28" s="89">
        <v>69</v>
      </c>
      <c r="AS28" s="90">
        <v>19</v>
      </c>
      <c r="AT28" s="90">
        <v>29.2</v>
      </c>
      <c r="AU28" s="88">
        <v>1219</v>
      </c>
      <c r="AV28" s="89">
        <v>752</v>
      </c>
      <c r="AW28" s="89">
        <v>525</v>
      </c>
      <c r="AX28" s="91">
        <v>6.5</v>
      </c>
      <c r="AY28" s="91">
        <v>9.5</v>
      </c>
      <c r="AZ28" s="89">
        <v>223</v>
      </c>
      <c r="BA28" s="90">
        <v>17.2</v>
      </c>
      <c r="BB28" s="89">
        <v>757</v>
      </c>
      <c r="BC28" s="89">
        <v>237</v>
      </c>
      <c r="BD28" s="89">
        <v>240</v>
      </c>
      <c r="BE28" s="89">
        <v>267</v>
      </c>
      <c r="BF28" s="89">
        <v>635</v>
      </c>
      <c r="BG28" s="89">
        <v>227</v>
      </c>
      <c r="BH28" s="88">
        <v>949</v>
      </c>
    </row>
    <row r="29" spans="1:60">
      <c r="A29" s="97">
        <v>114</v>
      </c>
      <c r="B29" s="91" t="s">
        <v>1006</v>
      </c>
      <c r="C29" s="91" t="s">
        <v>1005</v>
      </c>
      <c r="D29" s="95">
        <v>34128</v>
      </c>
      <c r="E29" s="96">
        <v>19.737166324435318</v>
      </c>
      <c r="F29" s="95" t="s">
        <v>1004</v>
      </c>
      <c r="G29" s="95" t="s">
        <v>1003</v>
      </c>
      <c r="H29" s="95" t="s">
        <v>1002</v>
      </c>
      <c r="I29" s="90">
        <v>50.4</v>
      </c>
      <c r="J29" s="92">
        <v>1545</v>
      </c>
      <c r="K29" s="94">
        <f t="shared" si="0"/>
        <v>154.5</v>
      </c>
      <c r="L29" s="94">
        <f t="shared" si="1"/>
        <v>21.114148364596097</v>
      </c>
      <c r="M29" s="92"/>
      <c r="N29" s="92">
        <v>827</v>
      </c>
      <c r="O29" s="89">
        <v>349</v>
      </c>
      <c r="P29" s="89">
        <v>177</v>
      </c>
      <c r="Q29" s="89">
        <v>155</v>
      </c>
      <c r="R29" s="88">
        <v>804</v>
      </c>
      <c r="S29" s="88">
        <v>650</v>
      </c>
      <c r="T29" s="89">
        <v>355</v>
      </c>
      <c r="U29" s="91">
        <v>82</v>
      </c>
      <c r="V29" s="93">
        <v>88</v>
      </c>
      <c r="W29" s="89">
        <v>93</v>
      </c>
      <c r="X29" s="89">
        <v>54</v>
      </c>
      <c r="Y29" s="89">
        <v>267</v>
      </c>
      <c r="Z29" s="90">
        <v>14.6</v>
      </c>
      <c r="AA29" s="88">
        <v>913</v>
      </c>
      <c r="AB29" s="93">
        <v>141.5</v>
      </c>
      <c r="AC29" s="93">
        <v>88.5</v>
      </c>
      <c r="AD29" s="89">
        <v>220</v>
      </c>
      <c r="AE29" s="93">
        <v>221.5</v>
      </c>
      <c r="AF29" s="89">
        <v>221</v>
      </c>
      <c r="AG29" s="89">
        <v>210</v>
      </c>
      <c r="AH29" s="89">
        <v>69</v>
      </c>
      <c r="AI29" s="89">
        <v>155</v>
      </c>
      <c r="AJ29" s="89">
        <v>166</v>
      </c>
      <c r="AK29" s="89">
        <v>25</v>
      </c>
      <c r="AL29" s="93">
        <v>56.5</v>
      </c>
      <c r="AM29" s="88">
        <v>929</v>
      </c>
      <c r="AN29" s="93">
        <v>154.5</v>
      </c>
      <c r="AO29" s="89">
        <v>414</v>
      </c>
      <c r="AP29" s="89">
        <v>58</v>
      </c>
      <c r="AQ29" s="92">
        <v>1549</v>
      </c>
      <c r="AR29" s="89">
        <v>72</v>
      </c>
      <c r="AS29" s="90">
        <v>16.8</v>
      </c>
      <c r="AT29" s="90">
        <v>14.8</v>
      </c>
      <c r="AU29" s="88">
        <v>1243</v>
      </c>
      <c r="AV29" s="89">
        <v>785</v>
      </c>
      <c r="AW29" s="89">
        <v>544</v>
      </c>
      <c r="AX29" s="91">
        <v>12.5</v>
      </c>
      <c r="AY29" s="91">
        <v>0</v>
      </c>
      <c r="AZ29" s="89">
        <v>226</v>
      </c>
      <c r="BA29" s="90">
        <v>15.6</v>
      </c>
      <c r="BB29" s="89">
        <v>786</v>
      </c>
      <c r="BC29" s="89">
        <v>250</v>
      </c>
      <c r="BD29" s="89">
        <v>255</v>
      </c>
      <c r="BE29" s="89">
        <v>284</v>
      </c>
      <c r="BF29" s="89">
        <v>642</v>
      </c>
      <c r="BG29" s="89">
        <v>243</v>
      </c>
      <c r="BH29" s="88">
        <v>952</v>
      </c>
    </row>
    <row r="30" spans="1:60">
      <c r="A30" s="97">
        <v>118</v>
      </c>
      <c r="B30" s="91" t="s">
        <v>1006</v>
      </c>
      <c r="C30" s="91" t="s">
        <v>1005</v>
      </c>
      <c r="D30" s="95">
        <v>34163</v>
      </c>
      <c r="E30" s="96">
        <v>20.11772758384668</v>
      </c>
      <c r="F30" s="95" t="s">
        <v>1004</v>
      </c>
      <c r="G30" s="95" t="s">
        <v>1003</v>
      </c>
      <c r="H30" s="95" t="s">
        <v>1002</v>
      </c>
      <c r="I30" s="90">
        <v>54</v>
      </c>
      <c r="J30" s="92">
        <v>1623</v>
      </c>
      <c r="K30" s="94">
        <f t="shared" si="0"/>
        <v>162.30000000000001</v>
      </c>
      <c r="L30" s="94">
        <f t="shared" si="1"/>
        <v>20.500134959221814</v>
      </c>
      <c r="M30" s="92"/>
      <c r="N30" s="92">
        <v>871</v>
      </c>
      <c r="O30" s="89">
        <v>374</v>
      </c>
      <c r="P30" s="89">
        <v>180</v>
      </c>
      <c r="Q30" s="89">
        <v>159</v>
      </c>
      <c r="R30" s="88">
        <v>813</v>
      </c>
      <c r="S30" s="88">
        <v>646</v>
      </c>
      <c r="T30" s="89">
        <v>350</v>
      </c>
      <c r="U30" s="91">
        <v>76</v>
      </c>
      <c r="V30" s="93">
        <v>103</v>
      </c>
      <c r="W30" s="89">
        <v>95</v>
      </c>
      <c r="X30" s="89">
        <v>63</v>
      </c>
      <c r="Y30" s="89">
        <v>280</v>
      </c>
      <c r="Z30" s="90">
        <v>11.6</v>
      </c>
      <c r="AA30" s="88">
        <v>970</v>
      </c>
      <c r="AB30" s="93">
        <v>158</v>
      </c>
      <c r="AC30" s="93">
        <v>106</v>
      </c>
      <c r="AD30" s="89">
        <v>256</v>
      </c>
      <c r="AE30" s="93">
        <v>251</v>
      </c>
      <c r="AF30" s="89">
        <v>230</v>
      </c>
      <c r="AG30" s="89">
        <v>239</v>
      </c>
      <c r="AH30" s="89">
        <v>80</v>
      </c>
      <c r="AI30" s="89">
        <v>180</v>
      </c>
      <c r="AJ30" s="89">
        <v>194</v>
      </c>
      <c r="AK30" s="89">
        <v>26</v>
      </c>
      <c r="AL30" s="93">
        <v>65</v>
      </c>
      <c r="AM30" s="88">
        <v>902</v>
      </c>
      <c r="AN30" s="93">
        <v>184</v>
      </c>
      <c r="AO30" s="89">
        <v>442</v>
      </c>
      <c r="AP30" s="89">
        <v>71</v>
      </c>
      <c r="AQ30" s="92">
        <v>1632</v>
      </c>
      <c r="AR30" s="89">
        <v>85</v>
      </c>
      <c r="AS30" s="90">
        <v>13.4</v>
      </c>
      <c r="AT30" s="90">
        <v>16.8</v>
      </c>
      <c r="AU30" s="88">
        <v>1300</v>
      </c>
      <c r="AV30" s="89">
        <v>812</v>
      </c>
      <c r="AW30" s="89">
        <v>529</v>
      </c>
      <c r="AX30" s="91">
        <v>11.5</v>
      </c>
      <c r="AY30" s="91">
        <v>13.5</v>
      </c>
      <c r="AZ30" s="89">
        <v>241</v>
      </c>
      <c r="BA30" s="90">
        <v>15.2</v>
      </c>
      <c r="BB30" s="89">
        <v>822</v>
      </c>
      <c r="BC30" s="89">
        <v>241</v>
      </c>
      <c r="BD30" s="89">
        <v>248</v>
      </c>
      <c r="BE30" s="89">
        <v>285</v>
      </c>
      <c r="BF30" s="89">
        <v>698</v>
      </c>
      <c r="BG30" s="89">
        <v>225</v>
      </c>
      <c r="BH30" s="88">
        <v>997</v>
      </c>
    </row>
    <row r="31" spans="1:60">
      <c r="A31" s="97">
        <v>119</v>
      </c>
      <c r="B31" s="91" t="s">
        <v>1006</v>
      </c>
      <c r="C31" s="91" t="s">
        <v>1005</v>
      </c>
      <c r="D31" s="95">
        <v>34129</v>
      </c>
      <c r="E31" s="96">
        <v>19.879534565366189</v>
      </c>
      <c r="F31" s="95" t="s">
        <v>1004</v>
      </c>
      <c r="G31" s="95" t="s">
        <v>1003</v>
      </c>
      <c r="H31" s="95" t="s">
        <v>1002</v>
      </c>
      <c r="I31" s="90">
        <v>53.6</v>
      </c>
      <c r="J31" s="92">
        <v>1450</v>
      </c>
      <c r="K31" s="94">
        <f t="shared" si="0"/>
        <v>145</v>
      </c>
      <c r="L31" s="94">
        <f t="shared" si="1"/>
        <v>25.493460166468488</v>
      </c>
      <c r="M31" s="92"/>
      <c r="N31" s="92">
        <v>769</v>
      </c>
      <c r="O31" s="89">
        <v>344</v>
      </c>
      <c r="P31" s="89">
        <v>175</v>
      </c>
      <c r="Q31" s="89">
        <v>161</v>
      </c>
      <c r="R31" s="88">
        <v>861</v>
      </c>
      <c r="S31" s="88">
        <v>687</v>
      </c>
      <c r="T31" s="89">
        <v>350</v>
      </c>
      <c r="U31" s="91">
        <v>77.5</v>
      </c>
      <c r="V31" s="93">
        <v>87</v>
      </c>
      <c r="W31" s="89">
        <v>92</v>
      </c>
      <c r="X31" s="89">
        <v>54</v>
      </c>
      <c r="Y31" s="89">
        <v>249</v>
      </c>
      <c r="Z31" s="90">
        <v>17.399999999999999</v>
      </c>
      <c r="AA31" s="88">
        <v>842</v>
      </c>
      <c r="AB31" s="93">
        <v>136.5</v>
      </c>
      <c r="AC31" s="93">
        <v>89.5</v>
      </c>
      <c r="AD31" s="89">
        <v>225</v>
      </c>
      <c r="AE31" s="93">
        <v>217</v>
      </c>
      <c r="AF31" s="89">
        <v>235</v>
      </c>
      <c r="AG31" s="89">
        <v>201</v>
      </c>
      <c r="AH31" s="89">
        <v>74</v>
      </c>
      <c r="AI31" s="89">
        <v>147</v>
      </c>
      <c r="AJ31" s="89">
        <v>158</v>
      </c>
      <c r="AK31" s="89">
        <v>27</v>
      </c>
      <c r="AL31" s="93">
        <v>58.5</v>
      </c>
      <c r="AM31" s="88">
        <v>955</v>
      </c>
      <c r="AN31" s="93">
        <v>156.5</v>
      </c>
      <c r="AO31" s="89">
        <v>376</v>
      </c>
      <c r="AP31" s="89">
        <v>60</v>
      </c>
      <c r="AQ31" s="92">
        <v>1455</v>
      </c>
      <c r="AR31" s="89">
        <v>74</v>
      </c>
      <c r="AS31" s="90">
        <v>36.200000000000003</v>
      </c>
      <c r="AT31" s="90">
        <v>32.200000000000003</v>
      </c>
      <c r="AU31" s="88">
        <v>1180</v>
      </c>
      <c r="AV31" s="89">
        <v>693</v>
      </c>
      <c r="AW31" s="89">
        <v>573</v>
      </c>
      <c r="AX31" s="91">
        <v>8</v>
      </c>
      <c r="AY31" s="91">
        <v>13</v>
      </c>
      <c r="AZ31" s="89">
        <v>220</v>
      </c>
      <c r="BA31" s="90">
        <v>21</v>
      </c>
      <c r="BB31" s="89">
        <v>713</v>
      </c>
      <c r="BC31" s="89">
        <v>272</v>
      </c>
      <c r="BD31" s="89">
        <v>280</v>
      </c>
      <c r="BE31" s="89">
        <v>256</v>
      </c>
      <c r="BF31" s="89">
        <v>605</v>
      </c>
      <c r="BG31" s="89">
        <v>240</v>
      </c>
      <c r="BH31" s="88">
        <v>917</v>
      </c>
    </row>
    <row r="32" spans="1:60">
      <c r="A32" s="97">
        <v>120</v>
      </c>
      <c r="B32" s="91" t="s">
        <v>1006</v>
      </c>
      <c r="C32" s="91" t="s">
        <v>1005</v>
      </c>
      <c r="D32" s="95">
        <v>34129</v>
      </c>
      <c r="E32" s="96">
        <v>19.76454483230664</v>
      </c>
      <c r="F32" s="95" t="s">
        <v>1004</v>
      </c>
      <c r="G32" s="95" t="s">
        <v>1003</v>
      </c>
      <c r="H32" s="95" t="s">
        <v>1002</v>
      </c>
      <c r="I32" s="90">
        <v>53.4</v>
      </c>
      <c r="J32" s="92">
        <v>1511</v>
      </c>
      <c r="K32" s="94">
        <f t="shared" si="0"/>
        <v>151.1</v>
      </c>
      <c r="L32" s="94">
        <f t="shared" si="1"/>
        <v>23.389036323523804</v>
      </c>
      <c r="M32" s="92"/>
      <c r="N32" s="92">
        <v>805</v>
      </c>
      <c r="O32" s="89">
        <v>359</v>
      </c>
      <c r="P32" s="89">
        <v>171</v>
      </c>
      <c r="Q32" s="89">
        <v>144</v>
      </c>
      <c r="R32" s="88">
        <v>847</v>
      </c>
      <c r="S32" s="88">
        <v>678</v>
      </c>
      <c r="T32" s="89">
        <v>343</v>
      </c>
      <c r="U32" s="91">
        <v>78</v>
      </c>
      <c r="V32" s="93">
        <v>91.5</v>
      </c>
      <c r="W32" s="89">
        <v>93</v>
      </c>
      <c r="X32" s="89">
        <v>57</v>
      </c>
      <c r="Y32" s="89">
        <v>272</v>
      </c>
      <c r="Z32" s="90">
        <v>18.399999999999999</v>
      </c>
      <c r="AA32" s="88">
        <v>883</v>
      </c>
      <c r="AB32" s="93">
        <v>149.5</v>
      </c>
      <c r="AC32" s="93">
        <v>93.5</v>
      </c>
      <c r="AD32" s="89">
        <v>230</v>
      </c>
      <c r="AE32" s="93">
        <v>233.5</v>
      </c>
      <c r="AF32" s="89">
        <v>231</v>
      </c>
      <c r="AG32" s="89">
        <v>211</v>
      </c>
      <c r="AH32" s="89">
        <v>74</v>
      </c>
      <c r="AI32" s="89">
        <v>167</v>
      </c>
      <c r="AJ32" s="89">
        <v>170</v>
      </c>
      <c r="AK32" s="89">
        <v>27</v>
      </c>
      <c r="AL32" s="93">
        <v>61.5</v>
      </c>
      <c r="AM32" s="88">
        <v>932</v>
      </c>
      <c r="AN32" s="93">
        <v>169</v>
      </c>
      <c r="AO32" s="89">
        <v>395</v>
      </c>
      <c r="AP32" s="89">
        <v>64</v>
      </c>
      <c r="AQ32" s="92">
        <v>1519</v>
      </c>
      <c r="AR32" s="89">
        <v>76</v>
      </c>
      <c r="AS32" s="90">
        <v>25.4</v>
      </c>
      <c r="AT32" s="90">
        <v>32.4</v>
      </c>
      <c r="AU32" s="88">
        <v>1223</v>
      </c>
      <c r="AV32" s="89">
        <v>744</v>
      </c>
      <c r="AW32" s="89">
        <v>555</v>
      </c>
      <c r="AX32" s="91">
        <v>10.5</v>
      </c>
      <c r="AY32" s="91">
        <v>11</v>
      </c>
      <c r="AZ32" s="89">
        <v>218</v>
      </c>
      <c r="BA32" s="90">
        <v>23.2</v>
      </c>
      <c r="BB32" s="89">
        <v>741</v>
      </c>
      <c r="BC32" s="89">
        <v>265</v>
      </c>
      <c r="BD32" s="89">
        <v>270</v>
      </c>
      <c r="BE32" s="89">
        <v>259</v>
      </c>
      <c r="BF32" s="89">
        <v>627</v>
      </c>
      <c r="BG32" s="89">
        <v>258</v>
      </c>
      <c r="BH32" s="88">
        <v>916</v>
      </c>
    </row>
    <row r="33" spans="1:60">
      <c r="A33" s="97">
        <v>121</v>
      </c>
      <c r="B33" s="91" t="s">
        <v>1006</v>
      </c>
      <c r="C33" s="91" t="s">
        <v>1005</v>
      </c>
      <c r="D33" s="95">
        <v>34130</v>
      </c>
      <c r="E33" s="96">
        <v>19.611225188227241</v>
      </c>
      <c r="F33" s="95" t="s">
        <v>1004</v>
      </c>
      <c r="G33" s="95" t="s">
        <v>1003</v>
      </c>
      <c r="H33" s="95" t="s">
        <v>1002</v>
      </c>
      <c r="I33" s="90">
        <v>47.2</v>
      </c>
      <c r="J33" s="92">
        <v>1501</v>
      </c>
      <c r="K33" s="94">
        <f t="shared" si="0"/>
        <v>150.1</v>
      </c>
      <c r="L33" s="94">
        <f t="shared" si="1"/>
        <v>20.949835352935928</v>
      </c>
      <c r="M33" s="92"/>
      <c r="N33" s="92">
        <v>769</v>
      </c>
      <c r="O33" s="89">
        <v>347</v>
      </c>
      <c r="P33" s="89">
        <v>184</v>
      </c>
      <c r="Q33" s="89">
        <v>156</v>
      </c>
      <c r="R33" s="88">
        <v>825</v>
      </c>
      <c r="S33" s="88">
        <v>617</v>
      </c>
      <c r="T33" s="89">
        <v>345</v>
      </c>
      <c r="U33" s="91">
        <v>80</v>
      </c>
      <c r="V33" s="93">
        <v>85</v>
      </c>
      <c r="W33" s="89">
        <v>89</v>
      </c>
      <c r="X33" s="89">
        <v>53</v>
      </c>
      <c r="Y33" s="89">
        <v>270</v>
      </c>
      <c r="Z33" s="90">
        <v>13.2</v>
      </c>
      <c r="AA33" s="88">
        <v>864</v>
      </c>
      <c r="AB33" s="93">
        <v>141</v>
      </c>
      <c r="AC33" s="93">
        <v>86.5</v>
      </c>
      <c r="AD33" s="89">
        <v>218</v>
      </c>
      <c r="AE33" s="93">
        <v>218</v>
      </c>
      <c r="AF33" s="89">
        <v>219</v>
      </c>
      <c r="AG33" s="89">
        <v>185</v>
      </c>
      <c r="AH33" s="89">
        <v>72</v>
      </c>
      <c r="AI33" s="89">
        <v>155</v>
      </c>
      <c r="AJ33" s="89">
        <v>162</v>
      </c>
      <c r="AK33" s="89">
        <v>25</v>
      </c>
      <c r="AL33" s="93">
        <v>59</v>
      </c>
      <c r="AM33" s="88">
        <v>891</v>
      </c>
      <c r="AN33" s="93">
        <v>156</v>
      </c>
      <c r="AO33" s="89">
        <v>397</v>
      </c>
      <c r="AP33" s="89">
        <v>57</v>
      </c>
      <c r="AQ33" s="92">
        <v>1506</v>
      </c>
      <c r="AR33" s="89">
        <v>71</v>
      </c>
      <c r="AS33" s="90">
        <v>22.2</v>
      </c>
      <c r="AT33" s="90">
        <v>23.8</v>
      </c>
      <c r="AU33" s="88">
        <v>1206</v>
      </c>
      <c r="AV33" s="89">
        <v>708</v>
      </c>
      <c r="AW33" s="89">
        <v>543</v>
      </c>
      <c r="AX33" s="91">
        <v>14.5</v>
      </c>
      <c r="AY33" s="91">
        <v>4.5</v>
      </c>
      <c r="AZ33" s="89">
        <v>232</v>
      </c>
      <c r="BA33" s="90">
        <v>19</v>
      </c>
      <c r="BB33" s="89">
        <v>730</v>
      </c>
      <c r="BC33" s="89">
        <v>250</v>
      </c>
      <c r="BD33" s="89">
        <v>252</v>
      </c>
      <c r="BE33" s="89">
        <v>255</v>
      </c>
      <c r="BF33" s="89">
        <v>653</v>
      </c>
      <c r="BG33" s="89">
        <v>216</v>
      </c>
      <c r="BH33" s="88">
        <v>922</v>
      </c>
    </row>
    <row r="34" spans="1:60">
      <c r="A34" s="97">
        <v>122</v>
      </c>
      <c r="B34" s="91" t="s">
        <v>1006</v>
      </c>
      <c r="C34" s="91" t="s">
        <v>1005</v>
      </c>
      <c r="D34" s="95">
        <v>34130</v>
      </c>
      <c r="E34" s="96">
        <v>19.219712525667351</v>
      </c>
      <c r="F34" s="95" t="s">
        <v>1004</v>
      </c>
      <c r="G34" s="95" t="s">
        <v>1003</v>
      </c>
      <c r="H34" s="95" t="s">
        <v>1002</v>
      </c>
      <c r="I34" s="90">
        <v>57.4</v>
      </c>
      <c r="J34" s="92">
        <v>1575</v>
      </c>
      <c r="K34" s="94">
        <f t="shared" si="0"/>
        <v>157.5</v>
      </c>
      <c r="L34" s="94">
        <f t="shared" si="1"/>
        <v>23.139329805996475</v>
      </c>
      <c r="M34" s="92"/>
      <c r="N34" s="92">
        <v>867</v>
      </c>
      <c r="O34" s="89">
        <v>361</v>
      </c>
      <c r="P34" s="89">
        <v>182</v>
      </c>
      <c r="Q34" s="89">
        <v>160</v>
      </c>
      <c r="R34" s="88">
        <v>860</v>
      </c>
      <c r="S34" s="88">
        <v>704</v>
      </c>
      <c r="T34" s="89">
        <v>354</v>
      </c>
      <c r="U34" s="91">
        <v>84</v>
      </c>
      <c r="V34" s="93">
        <v>93.5</v>
      </c>
      <c r="W34" s="89">
        <v>85</v>
      </c>
      <c r="X34" s="89">
        <v>56</v>
      </c>
      <c r="Y34" s="89">
        <v>282</v>
      </c>
      <c r="Z34" s="90">
        <v>20.2</v>
      </c>
      <c r="AA34" s="88">
        <v>955</v>
      </c>
      <c r="AB34" s="93">
        <v>154</v>
      </c>
      <c r="AC34" s="93">
        <v>94</v>
      </c>
      <c r="AD34" s="89">
        <v>238</v>
      </c>
      <c r="AE34" s="93">
        <v>233</v>
      </c>
      <c r="AF34" s="89">
        <v>235</v>
      </c>
      <c r="AG34" s="89">
        <v>221</v>
      </c>
      <c r="AH34" s="89">
        <v>76</v>
      </c>
      <c r="AI34" s="89">
        <v>172</v>
      </c>
      <c r="AJ34" s="89">
        <v>183</v>
      </c>
      <c r="AK34" s="89">
        <v>27</v>
      </c>
      <c r="AL34" s="93">
        <v>62.5</v>
      </c>
      <c r="AM34" s="88">
        <v>960</v>
      </c>
      <c r="AN34" s="93">
        <v>164</v>
      </c>
      <c r="AO34" s="89">
        <v>437</v>
      </c>
      <c r="AP34" s="89">
        <v>63</v>
      </c>
      <c r="AQ34" s="92">
        <v>1579</v>
      </c>
      <c r="AR34" s="89">
        <v>75</v>
      </c>
      <c r="AS34" s="90">
        <v>26</v>
      </c>
      <c r="AT34" s="90">
        <v>27.6</v>
      </c>
      <c r="AU34" s="88">
        <v>1275</v>
      </c>
      <c r="AV34" s="89">
        <v>787</v>
      </c>
      <c r="AW34" s="89">
        <v>580</v>
      </c>
      <c r="AX34" s="91">
        <v>13.5</v>
      </c>
      <c r="AY34" s="91">
        <v>17.5</v>
      </c>
      <c r="AZ34" s="89">
        <v>230</v>
      </c>
      <c r="BA34" s="90">
        <v>22.4</v>
      </c>
      <c r="BB34" s="89">
        <v>822</v>
      </c>
      <c r="BC34" s="89">
        <v>259</v>
      </c>
      <c r="BD34" s="89">
        <v>266</v>
      </c>
      <c r="BE34" s="89">
        <v>306</v>
      </c>
      <c r="BF34" s="89">
        <v>704</v>
      </c>
      <c r="BG34" s="89">
        <v>260</v>
      </c>
      <c r="BH34" s="88">
        <v>1013</v>
      </c>
    </row>
    <row r="35" spans="1:60">
      <c r="A35" s="97">
        <v>123</v>
      </c>
      <c r="B35" s="91" t="s">
        <v>1006</v>
      </c>
      <c r="C35" s="91" t="s">
        <v>1005</v>
      </c>
      <c r="D35" s="95">
        <v>34130</v>
      </c>
      <c r="E35" s="96">
        <v>19.819301848049282</v>
      </c>
      <c r="F35" s="95" t="s">
        <v>1004</v>
      </c>
      <c r="G35" s="95" t="s">
        <v>1003</v>
      </c>
      <c r="H35" s="95" t="s">
        <v>1002</v>
      </c>
      <c r="I35" s="90">
        <v>43.4</v>
      </c>
      <c r="J35" s="92">
        <v>1546</v>
      </c>
      <c r="K35" s="94">
        <f t="shared" ref="K35:K66" si="2">+J35/10</f>
        <v>154.6</v>
      </c>
      <c r="L35" s="94">
        <f t="shared" ref="L35:L66" si="3">+I35/J35/J35*1000000</f>
        <v>18.158114501555573</v>
      </c>
      <c r="M35" s="92"/>
      <c r="N35" s="92">
        <v>823</v>
      </c>
      <c r="O35" s="89">
        <v>347</v>
      </c>
      <c r="P35" s="89">
        <v>180</v>
      </c>
      <c r="Q35" s="89">
        <v>151</v>
      </c>
      <c r="R35" s="88">
        <v>729</v>
      </c>
      <c r="S35" s="88">
        <v>599</v>
      </c>
      <c r="T35" s="89">
        <v>327</v>
      </c>
      <c r="U35" s="91">
        <v>79</v>
      </c>
      <c r="V35" s="93">
        <v>89.5</v>
      </c>
      <c r="W35" s="89">
        <v>82</v>
      </c>
      <c r="X35" s="89">
        <v>54</v>
      </c>
      <c r="Y35" s="89">
        <v>265</v>
      </c>
      <c r="Z35" s="90">
        <v>10.8</v>
      </c>
      <c r="AA35" s="88">
        <v>915</v>
      </c>
      <c r="AB35" s="93">
        <v>143</v>
      </c>
      <c r="AC35" s="93">
        <v>91</v>
      </c>
      <c r="AD35" s="89">
        <v>227</v>
      </c>
      <c r="AE35" s="93">
        <v>227</v>
      </c>
      <c r="AF35" s="89">
        <v>212</v>
      </c>
      <c r="AG35" s="89">
        <v>208</v>
      </c>
      <c r="AH35" s="89">
        <v>67</v>
      </c>
      <c r="AI35" s="89">
        <v>159</v>
      </c>
      <c r="AJ35" s="89">
        <v>168</v>
      </c>
      <c r="AK35" s="89">
        <v>25</v>
      </c>
      <c r="AL35" s="93">
        <v>56</v>
      </c>
      <c r="AM35" s="88">
        <v>857</v>
      </c>
      <c r="AN35" s="93">
        <v>160.5</v>
      </c>
      <c r="AO35" s="89">
        <v>410</v>
      </c>
      <c r="AP35" s="89">
        <v>60</v>
      </c>
      <c r="AQ35" s="92">
        <v>1550</v>
      </c>
      <c r="AR35" s="89">
        <v>77</v>
      </c>
      <c r="AS35" s="90">
        <v>14.8</v>
      </c>
      <c r="AT35" s="90">
        <v>20.2</v>
      </c>
      <c r="AU35" s="88">
        <v>1248</v>
      </c>
      <c r="AV35" s="89">
        <v>769</v>
      </c>
      <c r="AW35" s="89">
        <v>487</v>
      </c>
      <c r="AX35" s="91">
        <v>6.5</v>
      </c>
      <c r="AY35" s="91">
        <v>12</v>
      </c>
      <c r="AZ35" s="89">
        <v>222</v>
      </c>
      <c r="BA35" s="90">
        <v>14.8</v>
      </c>
      <c r="BB35" s="89">
        <v>785</v>
      </c>
      <c r="BC35" s="89">
        <v>232</v>
      </c>
      <c r="BD35" s="89">
        <v>235</v>
      </c>
      <c r="BE35" s="89">
        <v>275</v>
      </c>
      <c r="BF35" s="89">
        <v>645</v>
      </c>
      <c r="BG35" s="89">
        <v>212</v>
      </c>
      <c r="BH35" s="88">
        <v>955</v>
      </c>
    </row>
    <row r="36" spans="1:60">
      <c r="A36" s="97">
        <v>125</v>
      </c>
      <c r="B36" s="91" t="s">
        <v>1006</v>
      </c>
      <c r="C36" s="91" t="s">
        <v>1005</v>
      </c>
      <c r="D36" s="95">
        <v>34131</v>
      </c>
      <c r="E36" s="96">
        <v>19.559206023271731</v>
      </c>
      <c r="F36" s="95" t="s">
        <v>1004</v>
      </c>
      <c r="G36" s="95" t="s">
        <v>1003</v>
      </c>
      <c r="H36" s="95" t="s">
        <v>1002</v>
      </c>
      <c r="I36" s="90">
        <v>53.2</v>
      </c>
      <c r="J36" s="92">
        <v>1552</v>
      </c>
      <c r="K36" s="94">
        <f t="shared" si="2"/>
        <v>155.19999999999999</v>
      </c>
      <c r="L36" s="94">
        <f t="shared" si="3"/>
        <v>22.086566053778299</v>
      </c>
      <c r="M36" s="92"/>
      <c r="N36" s="92">
        <v>826</v>
      </c>
      <c r="O36" s="89">
        <v>375</v>
      </c>
      <c r="P36" s="89">
        <v>187</v>
      </c>
      <c r="Q36" s="89">
        <v>156</v>
      </c>
      <c r="R36" s="88">
        <v>820</v>
      </c>
      <c r="S36" s="88">
        <v>629</v>
      </c>
      <c r="T36" s="89">
        <v>370</v>
      </c>
      <c r="U36" s="91">
        <v>77</v>
      </c>
      <c r="V36" s="93">
        <v>95</v>
      </c>
      <c r="W36" s="89">
        <v>96</v>
      </c>
      <c r="X36" s="89">
        <v>58</v>
      </c>
      <c r="Y36" s="89">
        <v>269</v>
      </c>
      <c r="Z36" s="90">
        <v>12</v>
      </c>
      <c r="AA36" s="88">
        <v>914</v>
      </c>
      <c r="AB36" s="93">
        <v>151.5</v>
      </c>
      <c r="AC36" s="93">
        <v>97</v>
      </c>
      <c r="AD36" s="89">
        <v>241</v>
      </c>
      <c r="AE36" s="93">
        <v>237.5</v>
      </c>
      <c r="AF36" s="89">
        <v>237</v>
      </c>
      <c r="AG36" s="89">
        <v>212</v>
      </c>
      <c r="AH36" s="89">
        <v>77</v>
      </c>
      <c r="AI36" s="89">
        <v>172</v>
      </c>
      <c r="AJ36" s="89">
        <v>185</v>
      </c>
      <c r="AK36" s="89">
        <v>27</v>
      </c>
      <c r="AL36" s="93">
        <v>61</v>
      </c>
      <c r="AM36" s="88">
        <v>921</v>
      </c>
      <c r="AN36" s="93">
        <v>174</v>
      </c>
      <c r="AO36" s="89">
        <v>425</v>
      </c>
      <c r="AP36" s="89">
        <v>68</v>
      </c>
      <c r="AQ36" s="92">
        <v>1555</v>
      </c>
      <c r="AR36" s="89">
        <v>80</v>
      </c>
      <c r="AS36" s="90">
        <v>14.6</v>
      </c>
      <c r="AT36" s="90">
        <v>16</v>
      </c>
      <c r="AU36" s="88">
        <v>1247</v>
      </c>
      <c r="AV36" s="89">
        <v>762</v>
      </c>
      <c r="AW36" s="89">
        <v>559</v>
      </c>
      <c r="AX36" s="91">
        <v>5</v>
      </c>
      <c r="AY36" s="91">
        <v>10.5</v>
      </c>
      <c r="AZ36" s="89">
        <v>237</v>
      </c>
      <c r="BA36" s="90">
        <v>12.6</v>
      </c>
      <c r="BB36" s="89">
        <v>765</v>
      </c>
      <c r="BC36" s="89">
        <v>248</v>
      </c>
      <c r="BD36" s="89">
        <v>261</v>
      </c>
      <c r="BE36" s="89">
        <v>285</v>
      </c>
      <c r="BF36" s="89">
        <v>661</v>
      </c>
      <c r="BG36" s="89">
        <v>239</v>
      </c>
      <c r="BH36" s="88">
        <v>953</v>
      </c>
    </row>
    <row r="37" spans="1:60">
      <c r="A37" s="97">
        <v>126</v>
      </c>
      <c r="B37" s="91" t="s">
        <v>1006</v>
      </c>
      <c r="C37" s="91" t="s">
        <v>1005</v>
      </c>
      <c r="D37" s="95">
        <v>34135</v>
      </c>
      <c r="E37" s="96">
        <v>19.285420944558521</v>
      </c>
      <c r="F37" s="95" t="s">
        <v>1004</v>
      </c>
      <c r="G37" s="95" t="s">
        <v>1003</v>
      </c>
      <c r="H37" s="95" t="s">
        <v>1002</v>
      </c>
      <c r="I37" s="90">
        <v>57.4</v>
      </c>
      <c r="J37" s="92">
        <v>1636</v>
      </c>
      <c r="K37" s="94">
        <f t="shared" si="2"/>
        <v>163.6</v>
      </c>
      <c r="L37" s="94">
        <f t="shared" si="3"/>
        <v>21.445950227461573</v>
      </c>
      <c r="M37" s="92"/>
      <c r="N37" s="92">
        <v>888</v>
      </c>
      <c r="O37" s="89">
        <v>373</v>
      </c>
      <c r="P37" s="89">
        <v>175</v>
      </c>
      <c r="Q37" s="89">
        <v>166</v>
      </c>
      <c r="R37" s="88">
        <v>844</v>
      </c>
      <c r="S37" s="88">
        <v>657</v>
      </c>
      <c r="T37" s="89">
        <v>362</v>
      </c>
      <c r="U37" s="91">
        <v>78</v>
      </c>
      <c r="V37" s="93">
        <v>98.5</v>
      </c>
      <c r="W37" s="89">
        <v>95</v>
      </c>
      <c r="X37" s="89">
        <v>59</v>
      </c>
      <c r="Y37" s="89">
        <v>302</v>
      </c>
      <c r="Z37" s="90">
        <v>20.6</v>
      </c>
      <c r="AA37" s="88">
        <v>999</v>
      </c>
      <c r="AB37" s="93">
        <v>165</v>
      </c>
      <c r="AC37" s="93">
        <v>100.5</v>
      </c>
      <c r="AD37" s="89">
        <v>242</v>
      </c>
      <c r="AE37" s="93">
        <v>257</v>
      </c>
      <c r="AF37" s="89">
        <v>238</v>
      </c>
      <c r="AG37" s="89">
        <v>237</v>
      </c>
      <c r="AH37" s="89">
        <v>80</v>
      </c>
      <c r="AI37" s="89">
        <v>176</v>
      </c>
      <c r="AJ37" s="89">
        <v>191</v>
      </c>
      <c r="AK37" s="89">
        <v>28</v>
      </c>
      <c r="AL37" s="93">
        <v>62</v>
      </c>
      <c r="AM37" s="88">
        <v>946</v>
      </c>
      <c r="AN37" s="93">
        <v>187</v>
      </c>
      <c r="AO37" s="89">
        <v>456</v>
      </c>
      <c r="AP37" s="89">
        <v>67</v>
      </c>
      <c r="AQ37" s="92">
        <v>1647</v>
      </c>
      <c r="AR37" s="89">
        <v>76</v>
      </c>
      <c r="AS37" s="90">
        <v>16</v>
      </c>
      <c r="AT37" s="90">
        <v>23.2</v>
      </c>
      <c r="AU37" s="88">
        <v>1328</v>
      </c>
      <c r="AV37" s="89">
        <v>836</v>
      </c>
      <c r="AW37" s="89">
        <v>550</v>
      </c>
      <c r="AX37" s="91">
        <v>16.5</v>
      </c>
      <c r="AY37" s="91">
        <v>9.5</v>
      </c>
      <c r="AZ37" s="89">
        <v>238</v>
      </c>
      <c r="BA37" s="90">
        <v>14</v>
      </c>
      <c r="BB37" s="89">
        <v>847</v>
      </c>
      <c r="BC37" s="89">
        <v>242</v>
      </c>
      <c r="BD37" s="89">
        <v>249</v>
      </c>
      <c r="BE37" s="89">
        <v>304</v>
      </c>
      <c r="BF37" s="89">
        <v>719</v>
      </c>
      <c r="BG37" s="89">
        <v>242</v>
      </c>
      <c r="BH37" s="88">
        <v>1047</v>
      </c>
    </row>
    <row r="38" spans="1:60">
      <c r="A38" s="97">
        <v>127</v>
      </c>
      <c r="B38" s="91" t="s">
        <v>1006</v>
      </c>
      <c r="C38" s="91" t="s">
        <v>1005</v>
      </c>
      <c r="D38" s="95">
        <v>34131</v>
      </c>
      <c r="E38" s="96">
        <v>19.715263518138261</v>
      </c>
      <c r="F38" s="95" t="s">
        <v>1004</v>
      </c>
      <c r="G38" s="95" t="s">
        <v>1003</v>
      </c>
      <c r="H38" s="95" t="s">
        <v>1002</v>
      </c>
      <c r="I38" s="90">
        <v>50</v>
      </c>
      <c r="J38" s="92">
        <v>1629</v>
      </c>
      <c r="K38" s="94">
        <f t="shared" si="2"/>
        <v>162.9</v>
      </c>
      <c r="L38" s="94">
        <f t="shared" si="3"/>
        <v>18.84203628147138</v>
      </c>
      <c r="M38" s="92"/>
      <c r="N38" s="92">
        <v>874</v>
      </c>
      <c r="O38" s="89">
        <v>367</v>
      </c>
      <c r="P38" s="89">
        <v>175</v>
      </c>
      <c r="Q38" s="89">
        <v>161</v>
      </c>
      <c r="R38" s="88">
        <v>777</v>
      </c>
      <c r="S38" s="88">
        <v>632</v>
      </c>
      <c r="T38" s="89">
        <v>326</v>
      </c>
      <c r="U38" s="91">
        <v>81</v>
      </c>
      <c r="V38" s="93">
        <v>90</v>
      </c>
      <c r="W38" s="89">
        <v>90</v>
      </c>
      <c r="X38" s="89">
        <v>56</v>
      </c>
      <c r="Y38" s="89">
        <v>272</v>
      </c>
      <c r="Z38" s="90">
        <v>15</v>
      </c>
      <c r="AA38" s="88">
        <v>975</v>
      </c>
      <c r="AB38" s="93">
        <v>156</v>
      </c>
      <c r="AC38" s="93">
        <v>91</v>
      </c>
      <c r="AD38" s="89">
        <v>225</v>
      </c>
      <c r="AE38" s="93">
        <v>239</v>
      </c>
      <c r="AF38" s="89">
        <v>219</v>
      </c>
      <c r="AG38" s="89">
        <v>232</v>
      </c>
      <c r="AH38" s="89">
        <v>72</v>
      </c>
      <c r="AI38" s="89">
        <v>176</v>
      </c>
      <c r="AJ38" s="89">
        <v>180</v>
      </c>
      <c r="AK38" s="89">
        <v>27</v>
      </c>
      <c r="AL38" s="93">
        <v>61</v>
      </c>
      <c r="AM38" s="88">
        <v>892</v>
      </c>
      <c r="AN38" s="93">
        <v>171</v>
      </c>
      <c r="AO38" s="89">
        <v>441</v>
      </c>
      <c r="AP38" s="89">
        <v>67</v>
      </c>
      <c r="AQ38" s="92">
        <v>1637</v>
      </c>
      <c r="AR38" s="89">
        <v>79</v>
      </c>
      <c r="AS38" s="90">
        <v>18.399999999999999</v>
      </c>
      <c r="AT38" s="90">
        <v>18.600000000000001</v>
      </c>
      <c r="AU38" s="88">
        <v>1315</v>
      </c>
      <c r="AV38" s="89">
        <v>807</v>
      </c>
      <c r="AW38" s="89">
        <v>512</v>
      </c>
      <c r="AX38" s="91">
        <v>11</v>
      </c>
      <c r="AY38" s="91">
        <v>5</v>
      </c>
      <c r="AZ38" s="89">
        <v>228</v>
      </c>
      <c r="BA38" s="90">
        <v>21.2</v>
      </c>
      <c r="BB38" s="89">
        <v>816</v>
      </c>
      <c r="BC38" s="89">
        <v>225</v>
      </c>
      <c r="BD38" s="89">
        <v>234</v>
      </c>
      <c r="BE38" s="89">
        <v>302</v>
      </c>
      <c r="BF38" s="89">
        <v>707</v>
      </c>
      <c r="BG38" s="89">
        <v>232</v>
      </c>
      <c r="BH38" s="88">
        <v>1025</v>
      </c>
    </row>
    <row r="39" spans="1:60">
      <c r="A39" s="97">
        <v>129</v>
      </c>
      <c r="B39" s="91" t="s">
        <v>1006</v>
      </c>
      <c r="C39" s="91" t="s">
        <v>1005</v>
      </c>
      <c r="D39" s="95">
        <v>34131</v>
      </c>
      <c r="E39" s="96">
        <v>20.191649555099247</v>
      </c>
      <c r="F39" s="95" t="s">
        <v>1004</v>
      </c>
      <c r="G39" s="95" t="s">
        <v>1003</v>
      </c>
      <c r="H39" s="95" t="s">
        <v>1002</v>
      </c>
      <c r="I39" s="90">
        <v>55</v>
      </c>
      <c r="J39" s="92">
        <v>1606</v>
      </c>
      <c r="K39" s="94">
        <f t="shared" si="2"/>
        <v>160.6</v>
      </c>
      <c r="L39" s="94">
        <f t="shared" si="3"/>
        <v>21.324144048857878</v>
      </c>
      <c r="M39" s="92"/>
      <c r="N39" s="92">
        <v>868</v>
      </c>
      <c r="O39" s="89">
        <v>358</v>
      </c>
      <c r="P39" s="89">
        <v>181</v>
      </c>
      <c r="Q39" s="89">
        <v>153</v>
      </c>
      <c r="R39" s="88">
        <v>846</v>
      </c>
      <c r="S39" s="88">
        <v>697</v>
      </c>
      <c r="T39" s="89">
        <v>354</v>
      </c>
      <c r="U39" s="91">
        <v>78.5</v>
      </c>
      <c r="V39" s="93">
        <v>94</v>
      </c>
      <c r="W39" s="89">
        <v>88</v>
      </c>
      <c r="X39" s="89">
        <v>58</v>
      </c>
      <c r="Y39" s="89">
        <v>267</v>
      </c>
      <c r="Z39" s="90">
        <v>15.4</v>
      </c>
      <c r="AA39" s="88">
        <v>946</v>
      </c>
      <c r="AB39" s="93">
        <v>149</v>
      </c>
      <c r="AC39" s="93">
        <v>96</v>
      </c>
      <c r="AD39" s="89">
        <v>236</v>
      </c>
      <c r="AE39" s="93">
        <v>235</v>
      </c>
      <c r="AF39" s="89">
        <v>227</v>
      </c>
      <c r="AG39" s="89">
        <v>222</v>
      </c>
      <c r="AH39" s="89">
        <v>73</v>
      </c>
      <c r="AI39" s="89">
        <v>169</v>
      </c>
      <c r="AJ39" s="89">
        <v>181</v>
      </c>
      <c r="AK39" s="89">
        <v>26</v>
      </c>
      <c r="AL39" s="93">
        <v>60</v>
      </c>
      <c r="AM39" s="88">
        <v>926</v>
      </c>
      <c r="AN39" s="93">
        <v>168.5</v>
      </c>
      <c r="AO39" s="89">
        <v>429</v>
      </c>
      <c r="AP39" s="89">
        <v>70</v>
      </c>
      <c r="AQ39" s="92">
        <v>1610</v>
      </c>
      <c r="AR39" s="89">
        <v>80</v>
      </c>
      <c r="AS39" s="90">
        <v>19.399999999999999</v>
      </c>
      <c r="AT39" s="90">
        <v>29.2</v>
      </c>
      <c r="AU39" s="88">
        <v>1303</v>
      </c>
      <c r="AV39" s="89">
        <v>810</v>
      </c>
      <c r="AW39" s="89">
        <v>554</v>
      </c>
      <c r="AX39" s="91">
        <v>7.5</v>
      </c>
      <c r="AY39" s="91">
        <v>13.5</v>
      </c>
      <c r="AZ39" s="89">
        <v>230</v>
      </c>
      <c r="BA39" s="90">
        <v>16.600000000000001</v>
      </c>
      <c r="BB39" s="89">
        <v>806</v>
      </c>
      <c r="BC39" s="89">
        <v>262</v>
      </c>
      <c r="BD39" s="89">
        <v>263</v>
      </c>
      <c r="BE39" s="89">
        <v>282</v>
      </c>
      <c r="BF39" s="89">
        <v>673</v>
      </c>
      <c r="BG39" s="89">
        <v>247</v>
      </c>
      <c r="BH39" s="88">
        <v>996</v>
      </c>
    </row>
    <row r="40" spans="1:60" ht="14.25">
      <c r="A40" s="97">
        <v>133</v>
      </c>
      <c r="B40" s="91" t="s">
        <v>1006</v>
      </c>
      <c r="C40" s="91" t="s">
        <v>1005</v>
      </c>
      <c r="D40" s="95">
        <v>34132</v>
      </c>
      <c r="E40" s="96">
        <v>19.290896646132786</v>
      </c>
      <c r="F40" s="95" t="s">
        <v>1004</v>
      </c>
      <c r="G40" s="95" t="s">
        <v>1003</v>
      </c>
      <c r="H40" s="95" t="s">
        <v>1002</v>
      </c>
      <c r="I40" s="90">
        <v>37.799999999999997</v>
      </c>
      <c r="J40" s="92">
        <v>1513</v>
      </c>
      <c r="K40" s="94">
        <f t="shared" si="2"/>
        <v>151.30000000000001</v>
      </c>
      <c r="L40" s="94">
        <f t="shared" si="3"/>
        <v>16.512542324310697</v>
      </c>
      <c r="M40" s="92"/>
      <c r="N40" s="92">
        <v>798</v>
      </c>
      <c r="O40" s="89">
        <v>331</v>
      </c>
      <c r="P40" s="89">
        <v>182</v>
      </c>
      <c r="Q40" s="89">
        <v>148</v>
      </c>
      <c r="R40" s="88">
        <v>736</v>
      </c>
      <c r="S40" s="88">
        <v>546</v>
      </c>
      <c r="T40" s="89">
        <v>308</v>
      </c>
      <c r="U40" s="91">
        <v>74</v>
      </c>
      <c r="V40" s="100">
        <v>76.5</v>
      </c>
      <c r="W40" s="89">
        <v>80</v>
      </c>
      <c r="X40" s="89">
        <v>53</v>
      </c>
      <c r="Y40" s="89">
        <v>254</v>
      </c>
      <c r="Z40" s="90">
        <v>10.6</v>
      </c>
      <c r="AA40" s="88">
        <v>873</v>
      </c>
      <c r="AB40" s="93">
        <v>134.5</v>
      </c>
      <c r="AC40" s="100">
        <v>79.5</v>
      </c>
      <c r="AD40" s="88">
        <v>9999</v>
      </c>
      <c r="AE40" s="93">
        <v>214</v>
      </c>
      <c r="AF40" s="89">
        <v>194</v>
      </c>
      <c r="AG40" s="89">
        <v>215</v>
      </c>
      <c r="AH40" s="89">
        <v>69</v>
      </c>
      <c r="AI40" s="89">
        <v>163</v>
      </c>
      <c r="AJ40" s="89">
        <v>168</v>
      </c>
      <c r="AK40" s="89">
        <v>23</v>
      </c>
      <c r="AL40" s="93">
        <v>55.5</v>
      </c>
      <c r="AM40" s="88">
        <v>812</v>
      </c>
      <c r="AN40" s="93">
        <v>157</v>
      </c>
      <c r="AO40" s="89">
        <v>395</v>
      </c>
      <c r="AP40" s="89">
        <v>59</v>
      </c>
      <c r="AQ40" s="92">
        <v>1520</v>
      </c>
      <c r="AR40" s="89">
        <v>70</v>
      </c>
      <c r="AS40" s="90">
        <v>8.6</v>
      </c>
      <c r="AT40" s="90">
        <v>13.4</v>
      </c>
      <c r="AU40" s="88">
        <v>1215</v>
      </c>
      <c r="AV40" s="89">
        <v>737</v>
      </c>
      <c r="AW40" s="89">
        <v>457</v>
      </c>
      <c r="AX40" s="91">
        <v>7.5</v>
      </c>
      <c r="AY40" s="91">
        <v>-2.5</v>
      </c>
      <c r="AZ40" s="89">
        <v>220</v>
      </c>
      <c r="BA40" s="90">
        <v>7.2</v>
      </c>
      <c r="BB40" s="89">
        <v>738</v>
      </c>
      <c r="BC40" s="89">
        <v>205</v>
      </c>
      <c r="BD40" s="89">
        <v>205</v>
      </c>
      <c r="BE40" s="89">
        <v>267</v>
      </c>
      <c r="BF40" s="89">
        <v>644</v>
      </c>
      <c r="BG40" s="89">
        <v>199</v>
      </c>
      <c r="BH40" s="88">
        <v>937</v>
      </c>
    </row>
    <row r="41" spans="1:60">
      <c r="A41" s="97">
        <v>134</v>
      </c>
      <c r="B41" s="91" t="s">
        <v>1006</v>
      </c>
      <c r="C41" s="91" t="s">
        <v>1005</v>
      </c>
      <c r="D41" s="95">
        <v>34132</v>
      </c>
      <c r="E41" s="96">
        <v>19.3347022587269</v>
      </c>
      <c r="F41" s="95" t="s">
        <v>1004</v>
      </c>
      <c r="G41" s="95" t="s">
        <v>1003</v>
      </c>
      <c r="H41" s="95" t="s">
        <v>1002</v>
      </c>
      <c r="I41" s="90">
        <v>53.6</v>
      </c>
      <c r="J41" s="92">
        <v>1578</v>
      </c>
      <c r="K41" s="94">
        <f t="shared" si="2"/>
        <v>157.80000000000001</v>
      </c>
      <c r="L41" s="94">
        <f t="shared" si="3"/>
        <v>21.525378260331781</v>
      </c>
      <c r="M41" s="92"/>
      <c r="N41" s="92">
        <v>851</v>
      </c>
      <c r="O41" s="89">
        <v>361</v>
      </c>
      <c r="P41" s="89">
        <v>171</v>
      </c>
      <c r="Q41" s="89">
        <v>151</v>
      </c>
      <c r="R41" s="88">
        <v>883</v>
      </c>
      <c r="S41" s="88">
        <v>726</v>
      </c>
      <c r="T41" s="89">
        <v>333</v>
      </c>
      <c r="U41" s="91">
        <v>79</v>
      </c>
      <c r="V41" s="93">
        <v>86</v>
      </c>
      <c r="W41" s="89">
        <v>85</v>
      </c>
      <c r="X41" s="89">
        <v>59</v>
      </c>
      <c r="Y41" s="89">
        <v>271</v>
      </c>
      <c r="Z41" s="90">
        <v>14.6</v>
      </c>
      <c r="AA41" s="88">
        <v>929</v>
      </c>
      <c r="AB41" s="93">
        <v>141.5</v>
      </c>
      <c r="AC41" s="93">
        <v>88</v>
      </c>
      <c r="AD41" s="89">
        <v>217</v>
      </c>
      <c r="AE41" s="93">
        <v>226</v>
      </c>
      <c r="AF41" s="89">
        <v>239</v>
      </c>
      <c r="AG41" s="89">
        <v>218</v>
      </c>
      <c r="AH41" s="89">
        <v>69</v>
      </c>
      <c r="AI41" s="89">
        <v>162</v>
      </c>
      <c r="AJ41" s="89">
        <v>166</v>
      </c>
      <c r="AK41" s="89">
        <v>26</v>
      </c>
      <c r="AL41" s="93">
        <v>59</v>
      </c>
      <c r="AM41" s="88">
        <v>896</v>
      </c>
      <c r="AN41" s="93">
        <v>159.5</v>
      </c>
      <c r="AO41" s="89">
        <v>420</v>
      </c>
      <c r="AP41" s="89">
        <v>68</v>
      </c>
      <c r="AQ41" s="92">
        <v>1588</v>
      </c>
      <c r="AR41" s="89">
        <v>71</v>
      </c>
      <c r="AS41" s="90">
        <v>22</v>
      </c>
      <c r="AT41" s="90">
        <v>29</v>
      </c>
      <c r="AU41" s="88">
        <v>1285</v>
      </c>
      <c r="AV41" s="89">
        <v>776</v>
      </c>
      <c r="AW41" s="89">
        <v>514</v>
      </c>
      <c r="AX41" s="91">
        <v>8.5</v>
      </c>
      <c r="AY41" s="91">
        <v>7.5</v>
      </c>
      <c r="AZ41" s="89">
        <v>227</v>
      </c>
      <c r="BA41" s="90">
        <v>21.8</v>
      </c>
      <c r="BB41" s="89">
        <v>803</v>
      </c>
      <c r="BC41" s="89">
        <v>264</v>
      </c>
      <c r="BD41" s="89">
        <v>269</v>
      </c>
      <c r="BE41" s="89">
        <v>284</v>
      </c>
      <c r="BF41" s="89">
        <v>663</v>
      </c>
      <c r="BG41" s="89">
        <v>264</v>
      </c>
      <c r="BH41" s="88">
        <v>982</v>
      </c>
    </row>
    <row r="42" spans="1:60">
      <c r="A42" s="97">
        <v>135</v>
      </c>
      <c r="B42" s="91" t="s">
        <v>1006</v>
      </c>
      <c r="C42" s="91" t="s">
        <v>1005</v>
      </c>
      <c r="D42" s="95">
        <v>34132</v>
      </c>
      <c r="E42" s="96">
        <v>19.89596167008898</v>
      </c>
      <c r="F42" s="95" t="s">
        <v>1004</v>
      </c>
      <c r="G42" s="95" t="s">
        <v>1003</v>
      </c>
      <c r="H42" s="95" t="s">
        <v>1002</v>
      </c>
      <c r="I42" s="90">
        <v>60.4</v>
      </c>
      <c r="J42" s="92">
        <v>1610</v>
      </c>
      <c r="K42" s="94">
        <f t="shared" si="2"/>
        <v>161</v>
      </c>
      <c r="L42" s="94">
        <f t="shared" si="3"/>
        <v>23.301570155472398</v>
      </c>
      <c r="M42" s="92"/>
      <c r="N42" s="92">
        <v>854</v>
      </c>
      <c r="O42" s="89">
        <v>369</v>
      </c>
      <c r="P42" s="89">
        <v>182</v>
      </c>
      <c r="Q42" s="89">
        <v>157</v>
      </c>
      <c r="R42" s="88">
        <v>834</v>
      </c>
      <c r="S42" s="88">
        <v>680</v>
      </c>
      <c r="T42" s="89">
        <v>368</v>
      </c>
      <c r="U42" s="91">
        <v>72</v>
      </c>
      <c r="V42" s="93">
        <v>93</v>
      </c>
      <c r="W42" s="89">
        <v>98</v>
      </c>
      <c r="X42" s="89">
        <v>60</v>
      </c>
      <c r="Y42" s="89">
        <v>287</v>
      </c>
      <c r="Z42" s="90">
        <v>22.2</v>
      </c>
      <c r="AA42" s="88">
        <v>954</v>
      </c>
      <c r="AB42" s="93">
        <v>146.5</v>
      </c>
      <c r="AC42" s="93">
        <v>98</v>
      </c>
      <c r="AD42" s="89">
        <v>242</v>
      </c>
      <c r="AE42" s="93">
        <v>240.5</v>
      </c>
      <c r="AF42" s="89">
        <v>255</v>
      </c>
      <c r="AG42" s="89">
        <v>229</v>
      </c>
      <c r="AH42" s="89">
        <v>75</v>
      </c>
      <c r="AI42" s="89">
        <v>169</v>
      </c>
      <c r="AJ42" s="89">
        <v>180</v>
      </c>
      <c r="AK42" s="89">
        <v>27</v>
      </c>
      <c r="AL42" s="93">
        <v>61.5</v>
      </c>
      <c r="AM42" s="88">
        <v>971</v>
      </c>
      <c r="AN42" s="93">
        <v>177.5</v>
      </c>
      <c r="AO42" s="89">
        <v>440</v>
      </c>
      <c r="AP42" s="89">
        <v>66</v>
      </c>
      <c r="AQ42" s="92">
        <v>1617</v>
      </c>
      <c r="AR42" s="89">
        <v>80</v>
      </c>
      <c r="AS42" s="90">
        <v>26.4</v>
      </c>
      <c r="AT42" s="90">
        <v>28.4</v>
      </c>
      <c r="AU42" s="88">
        <v>1294</v>
      </c>
      <c r="AV42" s="89">
        <v>776</v>
      </c>
      <c r="AW42" s="89">
        <v>587</v>
      </c>
      <c r="AX42" s="91">
        <v>16</v>
      </c>
      <c r="AY42" s="91">
        <v>10</v>
      </c>
      <c r="AZ42" s="89">
        <v>235</v>
      </c>
      <c r="BA42" s="90">
        <v>27</v>
      </c>
      <c r="BB42" s="89">
        <v>816</v>
      </c>
      <c r="BC42" s="89">
        <v>293</v>
      </c>
      <c r="BD42" s="89">
        <v>299</v>
      </c>
      <c r="BE42" s="89">
        <v>278</v>
      </c>
      <c r="BF42" s="89">
        <v>670</v>
      </c>
      <c r="BG42" s="89">
        <v>249</v>
      </c>
      <c r="BH42" s="88">
        <v>1010</v>
      </c>
    </row>
    <row r="43" spans="1:60">
      <c r="A43" s="97">
        <v>136</v>
      </c>
      <c r="B43" s="91" t="s">
        <v>1006</v>
      </c>
      <c r="C43" s="91" t="s">
        <v>1005</v>
      </c>
      <c r="D43" s="95">
        <v>34135</v>
      </c>
      <c r="E43" s="96">
        <v>19.427789185489392</v>
      </c>
      <c r="F43" s="95" t="s">
        <v>1004</v>
      </c>
      <c r="G43" s="95" t="s">
        <v>1003</v>
      </c>
      <c r="H43" s="95" t="s">
        <v>1002</v>
      </c>
      <c r="I43" s="90">
        <v>48</v>
      </c>
      <c r="J43" s="92">
        <v>1585</v>
      </c>
      <c r="K43" s="94">
        <f t="shared" si="2"/>
        <v>158.5</v>
      </c>
      <c r="L43" s="94">
        <f t="shared" si="3"/>
        <v>19.106568878185673</v>
      </c>
      <c r="M43" s="92"/>
      <c r="N43" s="92">
        <v>853</v>
      </c>
      <c r="O43" s="89">
        <v>357</v>
      </c>
      <c r="P43" s="89">
        <v>186</v>
      </c>
      <c r="Q43" s="89">
        <v>146</v>
      </c>
      <c r="R43" s="88">
        <v>812</v>
      </c>
      <c r="S43" s="88">
        <v>618</v>
      </c>
      <c r="T43" s="89">
        <v>343</v>
      </c>
      <c r="U43" s="91">
        <v>76</v>
      </c>
      <c r="V43" s="93">
        <v>93</v>
      </c>
      <c r="W43" s="89">
        <v>80</v>
      </c>
      <c r="X43" s="89">
        <v>58</v>
      </c>
      <c r="Y43" s="89">
        <v>262</v>
      </c>
      <c r="Z43" s="90">
        <v>8.6</v>
      </c>
      <c r="AA43" s="88">
        <v>935</v>
      </c>
      <c r="AB43" s="93">
        <v>145.5</v>
      </c>
      <c r="AC43" s="93">
        <v>96.5</v>
      </c>
      <c r="AD43" s="89">
        <v>228</v>
      </c>
      <c r="AE43" s="93">
        <v>232.5</v>
      </c>
      <c r="AF43" s="89">
        <v>224</v>
      </c>
      <c r="AG43" s="89">
        <v>216</v>
      </c>
      <c r="AH43" s="89">
        <v>72</v>
      </c>
      <c r="AI43" s="89">
        <v>170</v>
      </c>
      <c r="AJ43" s="89">
        <v>171</v>
      </c>
      <c r="AK43" s="89">
        <v>25</v>
      </c>
      <c r="AL43" s="93">
        <v>60.5</v>
      </c>
      <c r="AM43" s="88">
        <v>851</v>
      </c>
      <c r="AN43" s="93">
        <v>169.5</v>
      </c>
      <c r="AO43" s="89">
        <v>426</v>
      </c>
      <c r="AP43" s="89">
        <v>65</v>
      </c>
      <c r="AQ43" s="92">
        <v>1590</v>
      </c>
      <c r="AR43" s="89">
        <v>68</v>
      </c>
      <c r="AS43" s="90">
        <v>17.2</v>
      </c>
      <c r="AT43" s="90">
        <v>19.2</v>
      </c>
      <c r="AU43" s="88">
        <v>1269</v>
      </c>
      <c r="AV43" s="89">
        <v>809</v>
      </c>
      <c r="AW43" s="89">
        <v>508</v>
      </c>
      <c r="AX43" s="91">
        <v>17</v>
      </c>
      <c r="AY43" s="91">
        <v>5</v>
      </c>
      <c r="AZ43" s="89">
        <v>233</v>
      </c>
      <c r="BA43" s="90">
        <v>16.2</v>
      </c>
      <c r="BB43" s="89">
        <v>796</v>
      </c>
      <c r="BC43" s="89">
        <v>245</v>
      </c>
      <c r="BD43" s="89">
        <v>248</v>
      </c>
      <c r="BE43" s="89">
        <v>272</v>
      </c>
      <c r="BF43" s="89">
        <v>653</v>
      </c>
      <c r="BG43" s="89">
        <v>221</v>
      </c>
      <c r="BH43" s="88">
        <v>983</v>
      </c>
    </row>
    <row r="44" spans="1:60">
      <c r="A44" s="97">
        <v>137</v>
      </c>
      <c r="B44" s="91" t="s">
        <v>1006</v>
      </c>
      <c r="C44" s="91" t="s">
        <v>1005</v>
      </c>
      <c r="D44" s="95">
        <v>34135</v>
      </c>
      <c r="E44" s="96">
        <v>20.010951403148528</v>
      </c>
      <c r="F44" s="95" t="s">
        <v>1004</v>
      </c>
      <c r="G44" s="95" t="s">
        <v>1003</v>
      </c>
      <c r="H44" s="95" t="s">
        <v>1002</v>
      </c>
      <c r="I44" s="90">
        <v>50.6</v>
      </c>
      <c r="J44" s="92">
        <v>1540</v>
      </c>
      <c r="K44" s="94">
        <f t="shared" si="2"/>
        <v>154</v>
      </c>
      <c r="L44" s="94">
        <f t="shared" si="3"/>
        <v>21.335807050092761</v>
      </c>
      <c r="M44" s="92"/>
      <c r="N44" s="92">
        <v>815</v>
      </c>
      <c r="O44" s="89">
        <v>354</v>
      </c>
      <c r="P44" s="89">
        <v>184</v>
      </c>
      <c r="Q44" s="89">
        <v>156</v>
      </c>
      <c r="R44" s="88">
        <v>802</v>
      </c>
      <c r="S44" s="88">
        <v>643</v>
      </c>
      <c r="T44" s="89">
        <v>333</v>
      </c>
      <c r="U44" s="91">
        <v>72</v>
      </c>
      <c r="V44" s="93">
        <v>88.5</v>
      </c>
      <c r="W44" s="89">
        <v>89</v>
      </c>
      <c r="X44" s="89">
        <v>59</v>
      </c>
      <c r="Y44" s="89">
        <v>267</v>
      </c>
      <c r="Z44" s="90">
        <v>19.8</v>
      </c>
      <c r="AA44" s="88">
        <v>886</v>
      </c>
      <c r="AB44" s="93">
        <v>136</v>
      </c>
      <c r="AC44" s="93">
        <v>93.5</v>
      </c>
      <c r="AD44" s="89">
        <v>230</v>
      </c>
      <c r="AE44" s="93">
        <v>223.5</v>
      </c>
      <c r="AF44" s="89">
        <v>226</v>
      </c>
      <c r="AG44" s="89">
        <v>201</v>
      </c>
      <c r="AH44" s="89">
        <v>75</v>
      </c>
      <c r="AI44" s="89">
        <v>160</v>
      </c>
      <c r="AJ44" s="89">
        <v>169</v>
      </c>
      <c r="AK44" s="89">
        <v>25</v>
      </c>
      <c r="AL44" s="93">
        <v>60</v>
      </c>
      <c r="AM44" s="88">
        <v>938</v>
      </c>
      <c r="AN44" s="93">
        <v>165</v>
      </c>
      <c r="AO44" s="89">
        <v>417</v>
      </c>
      <c r="AP44" s="89">
        <v>63</v>
      </c>
      <c r="AQ44" s="92">
        <v>1547</v>
      </c>
      <c r="AR44" s="89">
        <v>75</v>
      </c>
      <c r="AS44" s="90">
        <v>24.2</v>
      </c>
      <c r="AT44" s="90">
        <v>30.6</v>
      </c>
      <c r="AU44" s="88">
        <v>1232</v>
      </c>
      <c r="AV44" s="89">
        <v>746</v>
      </c>
      <c r="AW44" s="89">
        <v>561</v>
      </c>
      <c r="AX44" s="91">
        <v>8.5</v>
      </c>
      <c r="AY44" s="91">
        <v>6</v>
      </c>
      <c r="AZ44" s="89">
        <v>232</v>
      </c>
      <c r="BA44" s="90">
        <v>18.2</v>
      </c>
      <c r="BB44" s="89">
        <v>762</v>
      </c>
      <c r="BC44" s="89">
        <v>261</v>
      </c>
      <c r="BD44" s="89">
        <v>267</v>
      </c>
      <c r="BE44" s="89">
        <v>271</v>
      </c>
      <c r="BF44" s="89">
        <v>632</v>
      </c>
      <c r="BG44" s="89">
        <v>232</v>
      </c>
      <c r="BH44" s="88">
        <v>956</v>
      </c>
    </row>
    <row r="45" spans="1:60">
      <c r="A45" s="97">
        <v>138</v>
      </c>
      <c r="B45" s="91" t="s">
        <v>1006</v>
      </c>
      <c r="C45" s="91" t="s">
        <v>1005</v>
      </c>
      <c r="D45" s="95">
        <v>34143</v>
      </c>
      <c r="E45" s="96">
        <v>20.167008898015059</v>
      </c>
      <c r="F45" s="95" t="s">
        <v>1004</v>
      </c>
      <c r="G45" s="95" t="s">
        <v>1003</v>
      </c>
      <c r="H45" s="95" t="s">
        <v>1002</v>
      </c>
      <c r="I45" s="90">
        <v>51</v>
      </c>
      <c r="J45" s="92">
        <v>1551</v>
      </c>
      <c r="K45" s="94">
        <f t="shared" si="2"/>
        <v>155.1</v>
      </c>
      <c r="L45" s="94">
        <f t="shared" si="3"/>
        <v>21.200523278798105</v>
      </c>
      <c r="M45" s="92"/>
      <c r="N45" s="92">
        <v>830</v>
      </c>
      <c r="O45" s="89">
        <v>349</v>
      </c>
      <c r="P45" s="89">
        <v>180</v>
      </c>
      <c r="Q45" s="89">
        <v>157</v>
      </c>
      <c r="R45" s="88">
        <v>797</v>
      </c>
      <c r="S45" s="88">
        <v>630</v>
      </c>
      <c r="T45" s="89">
        <v>327</v>
      </c>
      <c r="U45" s="91">
        <v>78</v>
      </c>
      <c r="V45" s="93">
        <v>92</v>
      </c>
      <c r="W45" s="89">
        <v>85</v>
      </c>
      <c r="X45" s="89">
        <v>56</v>
      </c>
      <c r="Y45" s="89">
        <v>265</v>
      </c>
      <c r="Z45" s="90">
        <v>17.399999999999999</v>
      </c>
      <c r="AA45" s="88">
        <v>897</v>
      </c>
      <c r="AB45" s="93">
        <v>140</v>
      </c>
      <c r="AC45" s="93">
        <v>94</v>
      </c>
      <c r="AD45" s="89">
        <v>233</v>
      </c>
      <c r="AE45" s="93">
        <v>224</v>
      </c>
      <c r="AF45" s="89">
        <v>222</v>
      </c>
      <c r="AG45" s="89">
        <v>204</v>
      </c>
      <c r="AH45" s="89">
        <v>71</v>
      </c>
      <c r="AI45" s="89">
        <v>155</v>
      </c>
      <c r="AJ45" s="89">
        <v>166</v>
      </c>
      <c r="AK45" s="89">
        <v>25</v>
      </c>
      <c r="AL45" s="93">
        <v>61</v>
      </c>
      <c r="AM45" s="88">
        <v>934</v>
      </c>
      <c r="AN45" s="93">
        <v>160</v>
      </c>
      <c r="AO45" s="89">
        <v>424</v>
      </c>
      <c r="AP45" s="89">
        <v>61</v>
      </c>
      <c r="AQ45" s="92">
        <v>1555</v>
      </c>
      <c r="AR45" s="89">
        <v>73</v>
      </c>
      <c r="AS45" s="90">
        <v>18.399999999999999</v>
      </c>
      <c r="AT45" s="90">
        <v>25.8</v>
      </c>
      <c r="AU45" s="88">
        <v>1252</v>
      </c>
      <c r="AV45" s="89">
        <v>766</v>
      </c>
      <c r="AW45" s="89">
        <v>548</v>
      </c>
      <c r="AX45" s="91">
        <v>7</v>
      </c>
      <c r="AY45" s="91">
        <v>11</v>
      </c>
      <c r="AZ45" s="89">
        <v>235</v>
      </c>
      <c r="BA45" s="90">
        <v>17.399999999999999</v>
      </c>
      <c r="BB45" s="89">
        <v>770</v>
      </c>
      <c r="BC45" s="89">
        <v>255</v>
      </c>
      <c r="BD45" s="89">
        <v>255</v>
      </c>
      <c r="BE45" s="89">
        <v>280</v>
      </c>
      <c r="BF45" s="89">
        <v>634</v>
      </c>
      <c r="BG45" s="89">
        <v>226</v>
      </c>
      <c r="BH45" s="88">
        <v>975</v>
      </c>
    </row>
    <row r="46" spans="1:60">
      <c r="A46" s="97">
        <v>142</v>
      </c>
      <c r="B46" s="91" t="s">
        <v>1006</v>
      </c>
      <c r="C46" s="91" t="s">
        <v>1005</v>
      </c>
      <c r="D46" s="95">
        <v>34136</v>
      </c>
      <c r="E46" s="96">
        <v>19.707049965776864</v>
      </c>
      <c r="F46" s="95" t="s">
        <v>1004</v>
      </c>
      <c r="G46" s="95" t="s">
        <v>1003</v>
      </c>
      <c r="H46" s="95" t="s">
        <v>1002</v>
      </c>
      <c r="I46" s="90">
        <v>54.2</v>
      </c>
      <c r="J46" s="92">
        <v>1533</v>
      </c>
      <c r="K46" s="94">
        <f t="shared" si="2"/>
        <v>153.30000000000001</v>
      </c>
      <c r="L46" s="94">
        <f t="shared" si="3"/>
        <v>23.062956339100349</v>
      </c>
      <c r="M46" s="92"/>
      <c r="N46" s="92">
        <v>818</v>
      </c>
      <c r="O46" s="89">
        <v>356</v>
      </c>
      <c r="P46" s="89">
        <v>180</v>
      </c>
      <c r="Q46" s="89">
        <v>154</v>
      </c>
      <c r="R46" s="88">
        <v>842</v>
      </c>
      <c r="S46" s="88">
        <v>661</v>
      </c>
      <c r="T46" s="89">
        <v>369</v>
      </c>
      <c r="U46" s="91">
        <v>74.5</v>
      </c>
      <c r="V46" s="93">
        <v>84</v>
      </c>
      <c r="W46" s="89">
        <v>94</v>
      </c>
      <c r="X46" s="89">
        <v>58</v>
      </c>
      <c r="Y46" s="89">
        <v>259</v>
      </c>
      <c r="Z46" s="90">
        <v>28.4</v>
      </c>
      <c r="AA46" s="88">
        <v>906</v>
      </c>
      <c r="AB46" s="93">
        <v>138.5</v>
      </c>
      <c r="AC46" s="93">
        <v>87</v>
      </c>
      <c r="AD46" s="89">
        <v>215</v>
      </c>
      <c r="AE46" s="93">
        <v>218</v>
      </c>
      <c r="AF46" s="89">
        <v>242</v>
      </c>
      <c r="AG46" s="89">
        <v>217</v>
      </c>
      <c r="AH46" s="89">
        <v>74</v>
      </c>
      <c r="AI46" s="89">
        <v>155</v>
      </c>
      <c r="AJ46" s="89">
        <v>163</v>
      </c>
      <c r="AK46" s="89">
        <v>26</v>
      </c>
      <c r="AL46" s="93">
        <v>60.5</v>
      </c>
      <c r="AM46" s="88">
        <v>909</v>
      </c>
      <c r="AN46" s="93">
        <v>162</v>
      </c>
      <c r="AO46" s="89">
        <v>405</v>
      </c>
      <c r="AP46" s="89">
        <v>57</v>
      </c>
      <c r="AQ46" s="92">
        <v>1537</v>
      </c>
      <c r="AR46" s="89">
        <v>69</v>
      </c>
      <c r="AS46" s="90">
        <v>28.2</v>
      </c>
      <c r="AT46" s="90">
        <v>37.4</v>
      </c>
      <c r="AU46" s="88">
        <v>1242</v>
      </c>
      <c r="AV46" s="89">
        <v>772</v>
      </c>
      <c r="AW46" s="89">
        <v>571</v>
      </c>
      <c r="AX46" s="91">
        <v>16.5</v>
      </c>
      <c r="AY46" s="91">
        <v>-5</v>
      </c>
      <c r="AZ46" s="89">
        <v>229</v>
      </c>
      <c r="BA46" s="90">
        <v>24.2</v>
      </c>
      <c r="BB46" s="89">
        <v>782</v>
      </c>
      <c r="BC46" s="89">
        <v>279</v>
      </c>
      <c r="BD46" s="89">
        <v>281</v>
      </c>
      <c r="BE46" s="89">
        <v>277</v>
      </c>
      <c r="BF46" s="89">
        <v>642</v>
      </c>
      <c r="BG46" s="89">
        <v>230</v>
      </c>
      <c r="BH46" s="88">
        <v>968</v>
      </c>
    </row>
    <row r="47" spans="1:60">
      <c r="A47" s="97">
        <v>143</v>
      </c>
      <c r="B47" s="91" t="s">
        <v>1006</v>
      </c>
      <c r="C47" s="91" t="s">
        <v>1005</v>
      </c>
      <c r="D47" s="95">
        <v>34145</v>
      </c>
      <c r="E47" s="96">
        <v>19.605749486652979</v>
      </c>
      <c r="F47" s="95" t="s">
        <v>1004</v>
      </c>
      <c r="G47" s="95" t="s">
        <v>1003</v>
      </c>
      <c r="H47" s="95" t="s">
        <v>1002</v>
      </c>
      <c r="I47" s="90">
        <v>62.6</v>
      </c>
      <c r="J47" s="92">
        <v>1585</v>
      </c>
      <c r="K47" s="94">
        <f t="shared" si="2"/>
        <v>158.5</v>
      </c>
      <c r="L47" s="94">
        <f t="shared" si="3"/>
        <v>24.918150245300481</v>
      </c>
      <c r="M47" s="92"/>
      <c r="N47" s="92">
        <v>858</v>
      </c>
      <c r="O47" s="89">
        <v>375</v>
      </c>
      <c r="P47" s="89">
        <v>184</v>
      </c>
      <c r="Q47" s="89">
        <v>152</v>
      </c>
      <c r="R47" s="88">
        <v>875</v>
      </c>
      <c r="S47" s="88">
        <v>681</v>
      </c>
      <c r="T47" s="89">
        <v>398</v>
      </c>
      <c r="U47" s="91">
        <v>76</v>
      </c>
      <c r="V47" s="93">
        <v>97.5</v>
      </c>
      <c r="W47" s="89">
        <v>93</v>
      </c>
      <c r="X47" s="89">
        <v>61</v>
      </c>
      <c r="Y47" s="89">
        <v>280</v>
      </c>
      <c r="Z47" s="90">
        <v>17.600000000000001</v>
      </c>
      <c r="AA47" s="88">
        <v>944</v>
      </c>
      <c r="AB47" s="93">
        <v>147.5</v>
      </c>
      <c r="AC47" s="93">
        <v>100</v>
      </c>
      <c r="AD47" s="89">
        <v>243</v>
      </c>
      <c r="AE47" s="93">
        <v>242.5</v>
      </c>
      <c r="AF47" s="89">
        <v>249</v>
      </c>
      <c r="AG47" s="89">
        <v>208</v>
      </c>
      <c r="AH47" s="89">
        <v>79</v>
      </c>
      <c r="AI47" s="89">
        <v>179</v>
      </c>
      <c r="AJ47" s="89">
        <v>191</v>
      </c>
      <c r="AK47" s="89">
        <v>27</v>
      </c>
      <c r="AL47" s="93">
        <v>64</v>
      </c>
      <c r="AM47" s="88">
        <v>997</v>
      </c>
      <c r="AN47" s="93">
        <v>172.5</v>
      </c>
      <c r="AO47" s="89">
        <v>436</v>
      </c>
      <c r="AP47" s="89">
        <v>59</v>
      </c>
      <c r="AQ47" s="92">
        <v>1590</v>
      </c>
      <c r="AR47" s="89">
        <v>79</v>
      </c>
      <c r="AS47" s="90">
        <v>24.2</v>
      </c>
      <c r="AT47" s="90">
        <v>25.8</v>
      </c>
      <c r="AU47" s="88">
        <v>1278</v>
      </c>
      <c r="AV47" s="89">
        <v>801</v>
      </c>
      <c r="AW47" s="89">
        <v>608</v>
      </c>
      <c r="AX47" s="91">
        <v>10</v>
      </c>
      <c r="AY47" s="91">
        <v>13</v>
      </c>
      <c r="AZ47" s="89">
        <v>238</v>
      </c>
      <c r="BA47" s="90">
        <v>22.6</v>
      </c>
      <c r="BB47" s="89">
        <v>797</v>
      </c>
      <c r="BC47" s="89">
        <v>286</v>
      </c>
      <c r="BD47" s="89">
        <v>289</v>
      </c>
      <c r="BE47" s="89">
        <v>285</v>
      </c>
      <c r="BF47" s="89">
        <v>685</v>
      </c>
      <c r="BG47" s="89">
        <v>259</v>
      </c>
      <c r="BH47" s="88">
        <v>981</v>
      </c>
    </row>
    <row r="48" spans="1:60">
      <c r="A48" s="97">
        <v>145</v>
      </c>
      <c r="B48" s="91" t="s">
        <v>1006</v>
      </c>
      <c r="C48" s="91" t="s">
        <v>1005</v>
      </c>
      <c r="D48" s="95">
        <v>34137</v>
      </c>
      <c r="E48" s="96">
        <v>20.183436002737849</v>
      </c>
      <c r="F48" s="95" t="s">
        <v>1004</v>
      </c>
      <c r="G48" s="95" t="s">
        <v>1003</v>
      </c>
      <c r="H48" s="95" t="s">
        <v>1002</v>
      </c>
      <c r="I48" s="90">
        <v>55.8</v>
      </c>
      <c r="J48" s="92">
        <v>1529</v>
      </c>
      <c r="K48" s="94">
        <f t="shared" si="2"/>
        <v>152.9</v>
      </c>
      <c r="L48" s="94">
        <f t="shared" si="3"/>
        <v>23.868175808363358</v>
      </c>
      <c r="M48" s="92"/>
      <c r="N48" s="92">
        <v>812</v>
      </c>
      <c r="O48" s="89">
        <v>352</v>
      </c>
      <c r="P48" s="89">
        <v>181</v>
      </c>
      <c r="Q48" s="89">
        <v>169</v>
      </c>
      <c r="R48" s="88">
        <v>850</v>
      </c>
      <c r="S48" s="88">
        <v>677</v>
      </c>
      <c r="T48" s="89">
        <v>384</v>
      </c>
      <c r="U48" s="91">
        <v>75</v>
      </c>
      <c r="V48" s="93">
        <v>97</v>
      </c>
      <c r="W48" s="89">
        <v>92</v>
      </c>
      <c r="X48" s="89">
        <v>54</v>
      </c>
      <c r="Y48" s="89">
        <v>270</v>
      </c>
      <c r="Z48" s="90">
        <v>11.4</v>
      </c>
      <c r="AA48" s="88">
        <v>912</v>
      </c>
      <c r="AB48" s="93">
        <v>146.5</v>
      </c>
      <c r="AC48" s="93">
        <v>101</v>
      </c>
      <c r="AD48" s="89">
        <v>242</v>
      </c>
      <c r="AE48" s="93">
        <v>237</v>
      </c>
      <c r="AF48" s="89">
        <v>227</v>
      </c>
      <c r="AG48" s="89">
        <v>218</v>
      </c>
      <c r="AH48" s="89">
        <v>74</v>
      </c>
      <c r="AI48" s="89">
        <v>166</v>
      </c>
      <c r="AJ48" s="89">
        <v>176</v>
      </c>
      <c r="AK48" s="89">
        <v>25</v>
      </c>
      <c r="AL48" s="93">
        <v>63</v>
      </c>
      <c r="AM48" s="88">
        <v>953</v>
      </c>
      <c r="AN48" s="93">
        <v>173</v>
      </c>
      <c r="AO48" s="89">
        <v>420</v>
      </c>
      <c r="AP48" s="89">
        <v>61</v>
      </c>
      <c r="AQ48" s="92">
        <v>1535</v>
      </c>
      <c r="AR48" s="89">
        <v>76</v>
      </c>
      <c r="AS48" s="90">
        <v>24.8</v>
      </c>
      <c r="AT48" s="90">
        <v>29.6</v>
      </c>
      <c r="AU48" s="88">
        <v>1217</v>
      </c>
      <c r="AV48" s="89">
        <v>759</v>
      </c>
      <c r="AW48" s="89">
        <v>553</v>
      </c>
      <c r="AX48" s="91">
        <v>10</v>
      </c>
      <c r="AY48" s="91">
        <v>21.5</v>
      </c>
      <c r="AZ48" s="89">
        <v>247</v>
      </c>
      <c r="BA48" s="90">
        <v>18.600000000000001</v>
      </c>
      <c r="BB48" s="89">
        <v>773</v>
      </c>
      <c r="BC48" s="89">
        <v>257</v>
      </c>
      <c r="BD48" s="89">
        <v>264</v>
      </c>
      <c r="BE48" s="89">
        <v>261</v>
      </c>
      <c r="BF48" s="89">
        <v>647</v>
      </c>
      <c r="BG48" s="89">
        <v>248</v>
      </c>
      <c r="BH48" s="88">
        <v>941</v>
      </c>
    </row>
    <row r="49" spans="1:60" ht="14.25">
      <c r="A49" s="97">
        <v>146</v>
      </c>
      <c r="B49" s="91" t="s">
        <v>1006</v>
      </c>
      <c r="C49" s="91" t="s">
        <v>1005</v>
      </c>
      <c r="D49" s="95">
        <v>34145</v>
      </c>
      <c r="E49" s="96">
        <v>20.167008898015059</v>
      </c>
      <c r="F49" s="95" t="s">
        <v>1004</v>
      </c>
      <c r="G49" s="95" t="s">
        <v>1003</v>
      </c>
      <c r="H49" s="95" t="s">
        <v>1002</v>
      </c>
      <c r="I49" s="90">
        <v>63.2</v>
      </c>
      <c r="J49" s="92">
        <v>1638</v>
      </c>
      <c r="K49" s="94">
        <f t="shared" si="2"/>
        <v>163.80000000000001</v>
      </c>
      <c r="L49" s="94">
        <f t="shared" si="3"/>
        <v>23.555334910646266</v>
      </c>
      <c r="M49" s="92"/>
      <c r="N49" s="92">
        <v>913</v>
      </c>
      <c r="O49" s="89">
        <v>369</v>
      </c>
      <c r="P49" s="89">
        <v>182</v>
      </c>
      <c r="Q49" s="89">
        <v>151</v>
      </c>
      <c r="R49" s="88">
        <v>853</v>
      </c>
      <c r="S49" s="88">
        <v>674</v>
      </c>
      <c r="T49" s="89">
        <v>385</v>
      </c>
      <c r="U49" s="91">
        <v>81</v>
      </c>
      <c r="V49" s="93">
        <v>96</v>
      </c>
      <c r="W49" s="89">
        <v>95</v>
      </c>
      <c r="X49" s="89">
        <v>59</v>
      </c>
      <c r="Y49" s="89">
        <v>282</v>
      </c>
      <c r="Z49" s="90">
        <v>17.2</v>
      </c>
      <c r="AA49" s="88">
        <v>986</v>
      </c>
      <c r="AB49" s="93">
        <v>152</v>
      </c>
      <c r="AC49" s="93">
        <v>97</v>
      </c>
      <c r="AD49" s="89">
        <v>251</v>
      </c>
      <c r="AE49" s="93">
        <v>241.5</v>
      </c>
      <c r="AF49" s="89">
        <v>246</v>
      </c>
      <c r="AG49" s="89">
        <v>241</v>
      </c>
      <c r="AH49" s="89">
        <v>81</v>
      </c>
      <c r="AI49" s="89">
        <v>177</v>
      </c>
      <c r="AJ49" s="89">
        <v>185</v>
      </c>
      <c r="AK49" s="89">
        <v>26</v>
      </c>
      <c r="AL49" s="93">
        <v>65</v>
      </c>
      <c r="AM49" s="88">
        <v>971</v>
      </c>
      <c r="AN49" s="93">
        <v>167.5</v>
      </c>
      <c r="AO49" s="89">
        <v>460</v>
      </c>
      <c r="AP49" s="89">
        <v>70</v>
      </c>
      <c r="AQ49" s="92">
        <v>1645</v>
      </c>
      <c r="AR49" s="102">
        <v>86</v>
      </c>
      <c r="AS49" s="90">
        <v>22.4</v>
      </c>
      <c r="AT49" s="90">
        <v>30.2</v>
      </c>
      <c r="AU49" s="88">
        <v>1316</v>
      </c>
      <c r="AV49" s="89">
        <v>860</v>
      </c>
      <c r="AW49" s="89">
        <v>615</v>
      </c>
      <c r="AX49" s="91">
        <v>12.5</v>
      </c>
      <c r="AY49" s="91">
        <v>10</v>
      </c>
      <c r="AZ49" s="89">
        <v>238</v>
      </c>
      <c r="BA49" s="90">
        <v>24.4</v>
      </c>
      <c r="BB49" s="89">
        <v>835</v>
      </c>
      <c r="BC49" s="89">
        <v>275</v>
      </c>
      <c r="BD49" s="89">
        <v>281</v>
      </c>
      <c r="BE49" s="89">
        <v>290</v>
      </c>
      <c r="BF49" s="89">
        <v>705</v>
      </c>
      <c r="BG49" s="89">
        <v>241</v>
      </c>
      <c r="BH49" s="88">
        <v>1035</v>
      </c>
    </row>
    <row r="50" spans="1:60">
      <c r="A50" s="97">
        <v>147</v>
      </c>
      <c r="B50" s="91" t="s">
        <v>1006</v>
      </c>
      <c r="C50" s="91" t="s">
        <v>1005</v>
      </c>
      <c r="D50" s="95">
        <v>34137</v>
      </c>
      <c r="E50" s="96">
        <v>20.106776180698152</v>
      </c>
      <c r="F50" s="95" t="s">
        <v>1004</v>
      </c>
      <c r="G50" s="95" t="s">
        <v>1003</v>
      </c>
      <c r="H50" s="95" t="s">
        <v>1002</v>
      </c>
      <c r="I50" s="90">
        <v>50.2</v>
      </c>
      <c r="J50" s="92">
        <v>1575</v>
      </c>
      <c r="K50" s="94">
        <f t="shared" si="2"/>
        <v>157.5</v>
      </c>
      <c r="L50" s="94">
        <f t="shared" si="3"/>
        <v>20.236835474930711</v>
      </c>
      <c r="M50" s="92"/>
      <c r="N50" s="92">
        <v>837</v>
      </c>
      <c r="O50" s="89">
        <v>356</v>
      </c>
      <c r="P50" s="89">
        <v>174</v>
      </c>
      <c r="Q50" s="89">
        <v>161</v>
      </c>
      <c r="R50" s="88">
        <v>816</v>
      </c>
      <c r="S50" s="88">
        <v>642</v>
      </c>
      <c r="T50" s="89">
        <v>339</v>
      </c>
      <c r="U50" s="91">
        <v>78</v>
      </c>
      <c r="V50" s="93">
        <v>88.5</v>
      </c>
      <c r="W50" s="89">
        <v>85</v>
      </c>
      <c r="X50" s="89">
        <v>52</v>
      </c>
      <c r="Y50" s="89">
        <v>262</v>
      </c>
      <c r="Z50" s="90">
        <v>18</v>
      </c>
      <c r="AA50" s="88">
        <v>940</v>
      </c>
      <c r="AB50" s="93">
        <v>141.5</v>
      </c>
      <c r="AC50" s="93">
        <v>90.5</v>
      </c>
      <c r="AD50" s="89">
        <v>219</v>
      </c>
      <c r="AE50" s="93">
        <v>224</v>
      </c>
      <c r="AF50" s="89">
        <v>211</v>
      </c>
      <c r="AG50" s="89">
        <v>209</v>
      </c>
      <c r="AH50" s="89">
        <v>71</v>
      </c>
      <c r="AI50" s="89">
        <v>159</v>
      </c>
      <c r="AJ50" s="89">
        <v>167</v>
      </c>
      <c r="AK50" s="89">
        <v>23</v>
      </c>
      <c r="AL50" s="93">
        <v>56</v>
      </c>
      <c r="AM50" s="88">
        <v>880</v>
      </c>
      <c r="AN50" s="93">
        <v>160.5</v>
      </c>
      <c r="AO50" s="89">
        <v>423</v>
      </c>
      <c r="AP50" s="89">
        <v>61</v>
      </c>
      <c r="AQ50" s="92">
        <v>1581</v>
      </c>
      <c r="AR50" s="89">
        <v>73</v>
      </c>
      <c r="AS50" s="90">
        <v>18.399999999999999</v>
      </c>
      <c r="AT50" s="90">
        <v>27.6</v>
      </c>
      <c r="AU50" s="88">
        <v>1274</v>
      </c>
      <c r="AV50" s="89">
        <v>781</v>
      </c>
      <c r="AW50" s="89">
        <v>534</v>
      </c>
      <c r="AX50" s="91">
        <v>10</v>
      </c>
      <c r="AY50" s="91">
        <v>10.5</v>
      </c>
      <c r="AZ50" s="89">
        <v>234</v>
      </c>
      <c r="BA50" s="90">
        <v>19.399999999999999</v>
      </c>
      <c r="BB50" s="89">
        <v>790</v>
      </c>
      <c r="BC50" s="89">
        <v>246</v>
      </c>
      <c r="BD50" s="89">
        <v>251</v>
      </c>
      <c r="BE50" s="89">
        <v>275</v>
      </c>
      <c r="BF50" s="89">
        <v>641</v>
      </c>
      <c r="BG50" s="89">
        <v>216</v>
      </c>
      <c r="BH50" s="88">
        <v>983</v>
      </c>
    </row>
    <row r="51" spans="1:60">
      <c r="A51" s="97">
        <v>151</v>
      </c>
      <c r="B51" s="91" t="s">
        <v>1006</v>
      </c>
      <c r="C51" s="91" t="s">
        <v>1005</v>
      </c>
      <c r="D51" s="95">
        <v>34149</v>
      </c>
      <c r="E51" s="96">
        <v>19.616700889801507</v>
      </c>
      <c r="F51" s="95" t="s">
        <v>1004</v>
      </c>
      <c r="G51" s="95" t="s">
        <v>1003</v>
      </c>
      <c r="H51" s="95" t="s">
        <v>1002</v>
      </c>
      <c r="I51" s="90">
        <v>62</v>
      </c>
      <c r="J51" s="92">
        <v>1555</v>
      </c>
      <c r="K51" s="94">
        <f t="shared" si="2"/>
        <v>155.5</v>
      </c>
      <c r="L51" s="94">
        <f t="shared" si="3"/>
        <v>25.640760538042411</v>
      </c>
      <c r="M51" s="92"/>
      <c r="N51" s="92">
        <v>838</v>
      </c>
      <c r="O51" s="89">
        <v>370</v>
      </c>
      <c r="P51" s="89">
        <v>174</v>
      </c>
      <c r="Q51" s="89">
        <v>156</v>
      </c>
      <c r="R51" s="88">
        <v>935</v>
      </c>
      <c r="S51" s="88">
        <v>763</v>
      </c>
      <c r="T51" s="89">
        <v>381</v>
      </c>
      <c r="U51" s="91">
        <v>76</v>
      </c>
      <c r="V51" s="93">
        <v>95.5</v>
      </c>
      <c r="W51" s="89">
        <v>95</v>
      </c>
      <c r="X51" s="89">
        <v>60</v>
      </c>
      <c r="Y51" s="89">
        <v>285</v>
      </c>
      <c r="Z51" s="90">
        <v>22.6</v>
      </c>
      <c r="AA51" s="88">
        <v>952</v>
      </c>
      <c r="AB51" s="93">
        <v>147</v>
      </c>
      <c r="AC51" s="93">
        <v>94</v>
      </c>
      <c r="AD51" s="89">
        <v>230</v>
      </c>
      <c r="AE51" s="93">
        <v>231</v>
      </c>
      <c r="AF51" s="89">
        <v>235</v>
      </c>
      <c r="AG51" s="89">
        <v>213</v>
      </c>
      <c r="AH51" s="89">
        <v>71</v>
      </c>
      <c r="AI51" s="89">
        <v>165</v>
      </c>
      <c r="AJ51" s="89">
        <v>179</v>
      </c>
      <c r="AK51" s="89">
        <v>25</v>
      </c>
      <c r="AL51" s="93">
        <v>62</v>
      </c>
      <c r="AM51" s="88">
        <v>953</v>
      </c>
      <c r="AN51" s="93">
        <v>170</v>
      </c>
      <c r="AO51" s="89">
        <v>409</v>
      </c>
      <c r="AP51" s="89">
        <v>57</v>
      </c>
      <c r="AQ51" s="92">
        <v>1561</v>
      </c>
      <c r="AR51" s="89">
        <v>70</v>
      </c>
      <c r="AS51" s="90">
        <v>32</v>
      </c>
      <c r="AT51" s="90">
        <v>36.6</v>
      </c>
      <c r="AU51" s="88">
        <v>1266</v>
      </c>
      <c r="AV51" s="89">
        <v>764</v>
      </c>
      <c r="AW51" s="89">
        <v>578</v>
      </c>
      <c r="AX51" s="91">
        <v>1.5</v>
      </c>
      <c r="AY51" s="91">
        <v>13</v>
      </c>
      <c r="AZ51" s="89">
        <v>232</v>
      </c>
      <c r="BA51" s="90">
        <v>23</v>
      </c>
      <c r="BB51" s="89">
        <v>785</v>
      </c>
      <c r="BC51" s="89">
        <v>277</v>
      </c>
      <c r="BD51" s="89">
        <v>277</v>
      </c>
      <c r="BE51" s="89">
        <v>300</v>
      </c>
      <c r="BF51" s="89">
        <v>666</v>
      </c>
      <c r="BG51" s="89">
        <v>264</v>
      </c>
      <c r="BH51" s="88">
        <v>988</v>
      </c>
    </row>
    <row r="52" spans="1:60">
      <c r="A52" s="97">
        <v>157</v>
      </c>
      <c r="B52" s="91" t="s">
        <v>1006</v>
      </c>
      <c r="C52" s="91" t="s">
        <v>1005</v>
      </c>
      <c r="D52" s="95">
        <v>34149</v>
      </c>
      <c r="E52" s="96">
        <v>19.950718685831621</v>
      </c>
      <c r="F52" s="95" t="s">
        <v>1004</v>
      </c>
      <c r="G52" s="95" t="s">
        <v>1003</v>
      </c>
      <c r="H52" s="95" t="s">
        <v>1002</v>
      </c>
      <c r="I52" s="90">
        <v>54.8</v>
      </c>
      <c r="J52" s="92">
        <v>1511</v>
      </c>
      <c r="K52" s="94">
        <f t="shared" si="2"/>
        <v>151.1</v>
      </c>
      <c r="L52" s="94">
        <f t="shared" si="3"/>
        <v>24.002232032380235</v>
      </c>
      <c r="M52" s="92"/>
      <c r="N52" s="92">
        <v>799</v>
      </c>
      <c r="O52" s="89">
        <v>355</v>
      </c>
      <c r="P52" s="89">
        <v>189</v>
      </c>
      <c r="Q52" s="89">
        <v>150</v>
      </c>
      <c r="R52" s="88">
        <v>855</v>
      </c>
      <c r="S52" s="88">
        <v>696</v>
      </c>
      <c r="T52" s="89">
        <v>347</v>
      </c>
      <c r="U52" s="91">
        <v>77.5</v>
      </c>
      <c r="V52" s="93">
        <v>93</v>
      </c>
      <c r="W52" s="89">
        <v>94</v>
      </c>
      <c r="X52" s="89">
        <v>55</v>
      </c>
      <c r="Y52" s="89">
        <v>275</v>
      </c>
      <c r="Z52" s="90">
        <v>22.2</v>
      </c>
      <c r="AA52" s="88">
        <v>910</v>
      </c>
      <c r="AB52" s="93">
        <v>145.5</v>
      </c>
      <c r="AC52" s="93">
        <v>95</v>
      </c>
      <c r="AD52" s="89">
        <v>234</v>
      </c>
      <c r="AE52" s="93">
        <v>235</v>
      </c>
      <c r="AF52" s="89">
        <v>228</v>
      </c>
      <c r="AG52" s="89">
        <v>207</v>
      </c>
      <c r="AH52" s="89">
        <v>74</v>
      </c>
      <c r="AI52" s="89">
        <v>164</v>
      </c>
      <c r="AJ52" s="89">
        <v>177</v>
      </c>
      <c r="AK52" s="89">
        <v>27</v>
      </c>
      <c r="AL52" s="93">
        <v>63.5</v>
      </c>
      <c r="AM52" s="88">
        <v>947</v>
      </c>
      <c r="AN52" s="93">
        <v>166.5</v>
      </c>
      <c r="AO52" s="89">
        <v>404</v>
      </c>
      <c r="AP52" s="89">
        <v>55</v>
      </c>
      <c r="AQ52" s="92">
        <v>1515</v>
      </c>
      <c r="AR52" s="89">
        <v>74</v>
      </c>
      <c r="AS52" s="90">
        <v>22.8</v>
      </c>
      <c r="AT52" s="90">
        <v>37.6</v>
      </c>
      <c r="AU52" s="88">
        <v>1226</v>
      </c>
      <c r="AV52" s="89">
        <v>748</v>
      </c>
      <c r="AW52" s="89">
        <v>580</v>
      </c>
      <c r="AX52" s="91">
        <v>15.5</v>
      </c>
      <c r="AY52" s="91">
        <v>3</v>
      </c>
      <c r="AZ52" s="89">
        <v>234</v>
      </c>
      <c r="BA52" s="90">
        <v>26</v>
      </c>
      <c r="BB52" s="89">
        <v>761</v>
      </c>
      <c r="BC52" s="89">
        <v>279</v>
      </c>
      <c r="BD52" s="89">
        <v>284</v>
      </c>
      <c r="BE52" s="89">
        <v>252</v>
      </c>
      <c r="BF52" s="89">
        <v>623</v>
      </c>
      <c r="BG52" s="89">
        <v>244</v>
      </c>
      <c r="BH52" s="88">
        <v>939</v>
      </c>
    </row>
    <row r="53" spans="1:60">
      <c r="A53" s="97">
        <v>158</v>
      </c>
      <c r="B53" s="91" t="s">
        <v>1006</v>
      </c>
      <c r="C53" s="91" t="s">
        <v>1005</v>
      </c>
      <c r="D53" s="95">
        <v>34139</v>
      </c>
      <c r="E53" s="96">
        <v>20.032854209445585</v>
      </c>
      <c r="F53" s="95" t="s">
        <v>1004</v>
      </c>
      <c r="G53" s="95" t="s">
        <v>1003</v>
      </c>
      <c r="H53" s="95" t="s">
        <v>1002</v>
      </c>
      <c r="I53" s="90">
        <v>45.2</v>
      </c>
      <c r="J53" s="92">
        <v>1540</v>
      </c>
      <c r="K53" s="94">
        <f t="shared" si="2"/>
        <v>154</v>
      </c>
      <c r="L53" s="94">
        <f t="shared" si="3"/>
        <v>19.058863214707372</v>
      </c>
      <c r="M53" s="92"/>
      <c r="N53" s="92">
        <v>822</v>
      </c>
      <c r="O53" s="89">
        <v>355</v>
      </c>
      <c r="P53" s="89">
        <v>172</v>
      </c>
      <c r="Q53" s="89">
        <v>152</v>
      </c>
      <c r="R53" s="88">
        <v>784</v>
      </c>
      <c r="S53" s="88">
        <v>664</v>
      </c>
      <c r="T53" s="89">
        <v>332</v>
      </c>
      <c r="U53" s="91">
        <v>73.5</v>
      </c>
      <c r="V53" s="93">
        <v>81.5</v>
      </c>
      <c r="W53" s="89">
        <v>97</v>
      </c>
      <c r="X53" s="89">
        <v>56</v>
      </c>
      <c r="Y53" s="89">
        <v>294</v>
      </c>
      <c r="Z53" s="90">
        <v>11.4</v>
      </c>
      <c r="AA53" s="88">
        <v>927</v>
      </c>
      <c r="AB53" s="93">
        <v>141.5</v>
      </c>
      <c r="AC53" s="93">
        <v>85</v>
      </c>
      <c r="AD53" s="89">
        <v>210</v>
      </c>
      <c r="AE53" s="93">
        <v>228</v>
      </c>
      <c r="AF53" s="89">
        <v>224</v>
      </c>
      <c r="AG53" s="89">
        <v>208</v>
      </c>
      <c r="AH53" s="89">
        <v>71</v>
      </c>
      <c r="AI53" s="89">
        <v>162</v>
      </c>
      <c r="AJ53" s="89">
        <v>173</v>
      </c>
      <c r="AK53" s="89">
        <v>25</v>
      </c>
      <c r="AL53" s="93">
        <v>58</v>
      </c>
      <c r="AM53" s="88">
        <v>877</v>
      </c>
      <c r="AN53" s="93">
        <v>165.5</v>
      </c>
      <c r="AO53" s="89">
        <v>412</v>
      </c>
      <c r="AP53" s="89">
        <v>58</v>
      </c>
      <c r="AQ53" s="92">
        <v>1549</v>
      </c>
      <c r="AR53" s="89">
        <v>69</v>
      </c>
      <c r="AS53" s="90">
        <v>17.2</v>
      </c>
      <c r="AT53" s="90">
        <v>38.4</v>
      </c>
      <c r="AU53" s="88">
        <v>1241</v>
      </c>
      <c r="AV53" s="89">
        <v>773</v>
      </c>
      <c r="AW53" s="89">
        <v>492</v>
      </c>
      <c r="AX53" s="91">
        <v>8</v>
      </c>
      <c r="AY53" s="91">
        <v>8</v>
      </c>
      <c r="AZ53" s="89">
        <v>235</v>
      </c>
      <c r="BA53" s="90">
        <v>19.2</v>
      </c>
      <c r="BB53" s="89">
        <v>772</v>
      </c>
      <c r="BC53" s="89">
        <v>228</v>
      </c>
      <c r="BD53" s="89">
        <v>234</v>
      </c>
      <c r="BE53" s="89">
        <v>273</v>
      </c>
      <c r="BF53" s="89">
        <v>638</v>
      </c>
      <c r="BG53" s="89">
        <v>241</v>
      </c>
      <c r="BH53" s="88">
        <v>956</v>
      </c>
    </row>
    <row r="54" spans="1:60">
      <c r="A54" s="97">
        <v>159</v>
      </c>
      <c r="B54" s="91" t="s">
        <v>1006</v>
      </c>
      <c r="C54" s="91" t="s">
        <v>1005</v>
      </c>
      <c r="D54" s="95">
        <v>34139</v>
      </c>
      <c r="E54" s="96">
        <v>19.529089664613277</v>
      </c>
      <c r="F54" s="95" t="s">
        <v>1004</v>
      </c>
      <c r="G54" s="95" t="s">
        <v>1003</v>
      </c>
      <c r="H54" s="95" t="s">
        <v>1002</v>
      </c>
      <c r="I54" s="90">
        <v>59.8</v>
      </c>
      <c r="J54" s="92">
        <v>1630</v>
      </c>
      <c r="K54" s="94">
        <f t="shared" si="2"/>
        <v>163</v>
      </c>
      <c r="L54" s="94">
        <f t="shared" si="3"/>
        <v>22.507433475102562</v>
      </c>
      <c r="M54" s="92"/>
      <c r="N54" s="92">
        <v>869</v>
      </c>
      <c r="O54" s="89">
        <v>382</v>
      </c>
      <c r="P54" s="89">
        <v>175</v>
      </c>
      <c r="Q54" s="89">
        <v>158</v>
      </c>
      <c r="R54" s="88">
        <v>855</v>
      </c>
      <c r="S54" s="88">
        <v>725</v>
      </c>
      <c r="T54" s="89">
        <v>364</v>
      </c>
      <c r="U54" s="91">
        <v>76.5</v>
      </c>
      <c r="V54" s="93">
        <v>94.5</v>
      </c>
      <c r="W54" s="89">
        <v>94</v>
      </c>
      <c r="X54" s="89">
        <v>55</v>
      </c>
      <c r="Y54" s="89">
        <v>300</v>
      </c>
      <c r="Z54" s="90">
        <v>18.399999999999999</v>
      </c>
      <c r="AA54" s="88">
        <v>956</v>
      </c>
      <c r="AB54" s="93">
        <v>157.5</v>
      </c>
      <c r="AC54" s="93">
        <v>97</v>
      </c>
      <c r="AD54" s="89">
        <v>238</v>
      </c>
      <c r="AE54" s="93">
        <v>248.5</v>
      </c>
      <c r="AF54" s="89">
        <v>224</v>
      </c>
      <c r="AG54" s="89">
        <v>218</v>
      </c>
      <c r="AH54" s="89">
        <v>75</v>
      </c>
      <c r="AI54" s="89">
        <v>176</v>
      </c>
      <c r="AJ54" s="89">
        <v>184</v>
      </c>
      <c r="AK54" s="89">
        <v>24</v>
      </c>
      <c r="AL54" s="93">
        <v>64</v>
      </c>
      <c r="AM54" s="88">
        <v>974</v>
      </c>
      <c r="AN54" s="93">
        <v>180.5</v>
      </c>
      <c r="AO54" s="89">
        <v>433</v>
      </c>
      <c r="AP54" s="89">
        <v>61</v>
      </c>
      <c r="AQ54" s="92">
        <v>1637</v>
      </c>
      <c r="AR54" s="89">
        <v>71</v>
      </c>
      <c r="AS54" s="90">
        <v>16.399999999999999</v>
      </c>
      <c r="AT54" s="90">
        <v>30.2</v>
      </c>
      <c r="AU54" s="88">
        <v>1328</v>
      </c>
      <c r="AV54" s="89">
        <v>783</v>
      </c>
      <c r="AW54" s="89">
        <v>573</v>
      </c>
      <c r="AX54" s="91">
        <v>14.5</v>
      </c>
      <c r="AY54" s="91">
        <v>7</v>
      </c>
      <c r="AZ54" s="89">
        <v>239</v>
      </c>
      <c r="BA54" s="90">
        <v>19</v>
      </c>
      <c r="BB54" s="89">
        <v>836</v>
      </c>
      <c r="BC54" s="89">
        <v>263</v>
      </c>
      <c r="BD54" s="89">
        <v>265</v>
      </c>
      <c r="BE54" s="89">
        <v>277</v>
      </c>
      <c r="BF54" s="89">
        <v>674</v>
      </c>
      <c r="BG54" s="89">
        <v>259</v>
      </c>
      <c r="BH54" s="88">
        <v>1043</v>
      </c>
    </row>
    <row r="55" spans="1:60">
      <c r="A55" s="97">
        <v>160</v>
      </c>
      <c r="B55" s="91" t="s">
        <v>1006</v>
      </c>
      <c r="C55" s="91" t="s">
        <v>1005</v>
      </c>
      <c r="D55" s="95">
        <v>34143</v>
      </c>
      <c r="E55" s="96">
        <v>19.342915811088297</v>
      </c>
      <c r="F55" s="95" t="s">
        <v>1004</v>
      </c>
      <c r="G55" s="95" t="s">
        <v>1003</v>
      </c>
      <c r="H55" s="95" t="s">
        <v>1002</v>
      </c>
      <c r="I55" s="90">
        <v>47.4</v>
      </c>
      <c r="J55" s="92">
        <v>1520</v>
      </c>
      <c r="K55" s="94">
        <f t="shared" si="2"/>
        <v>152</v>
      </c>
      <c r="L55" s="94">
        <f t="shared" si="3"/>
        <v>20.515927977839336</v>
      </c>
      <c r="M55" s="92"/>
      <c r="N55" s="92">
        <v>789</v>
      </c>
      <c r="O55" s="89">
        <v>331</v>
      </c>
      <c r="P55" s="89">
        <v>175</v>
      </c>
      <c r="Q55" s="89">
        <v>155</v>
      </c>
      <c r="R55" s="88">
        <v>825</v>
      </c>
      <c r="S55" s="88">
        <v>626</v>
      </c>
      <c r="T55" s="89">
        <v>331</v>
      </c>
      <c r="U55" s="91">
        <v>78</v>
      </c>
      <c r="V55" s="93">
        <v>86.5</v>
      </c>
      <c r="W55" s="89">
        <v>87</v>
      </c>
      <c r="X55" s="89">
        <v>56</v>
      </c>
      <c r="Y55" s="89">
        <v>270</v>
      </c>
      <c r="Z55" s="90">
        <v>18.399999999999999</v>
      </c>
      <c r="AA55" s="88">
        <v>894</v>
      </c>
      <c r="AB55" s="93">
        <v>132</v>
      </c>
      <c r="AC55" s="93">
        <v>88</v>
      </c>
      <c r="AD55" s="89">
        <v>222</v>
      </c>
      <c r="AE55" s="93">
        <v>209.5</v>
      </c>
      <c r="AF55" s="89">
        <v>213</v>
      </c>
      <c r="AG55" s="89">
        <v>205</v>
      </c>
      <c r="AH55" s="89">
        <v>70</v>
      </c>
      <c r="AI55" s="89">
        <v>146</v>
      </c>
      <c r="AJ55" s="89">
        <v>154</v>
      </c>
      <c r="AK55" s="89">
        <v>24</v>
      </c>
      <c r="AL55" s="93">
        <v>60</v>
      </c>
      <c r="AM55" s="88">
        <v>900</v>
      </c>
      <c r="AN55" s="93">
        <v>151.5</v>
      </c>
      <c r="AO55" s="89">
        <v>396</v>
      </c>
      <c r="AP55" s="89">
        <v>60</v>
      </c>
      <c r="AQ55" s="92">
        <v>1524</v>
      </c>
      <c r="AR55" s="89">
        <v>75</v>
      </c>
      <c r="AS55" s="90">
        <v>16.600000000000001</v>
      </c>
      <c r="AT55" s="90">
        <v>32.4</v>
      </c>
      <c r="AU55" s="88">
        <v>1229</v>
      </c>
      <c r="AV55" s="89">
        <v>734</v>
      </c>
      <c r="AW55" s="89">
        <v>555</v>
      </c>
      <c r="AX55" s="91">
        <v>6.5</v>
      </c>
      <c r="AY55" s="91">
        <v>12.5</v>
      </c>
      <c r="AZ55" s="89">
        <v>225</v>
      </c>
      <c r="BA55" s="90">
        <v>16.399999999999999</v>
      </c>
      <c r="BB55" s="89">
        <v>745</v>
      </c>
      <c r="BC55" s="89">
        <v>245</v>
      </c>
      <c r="BD55" s="89">
        <v>249</v>
      </c>
      <c r="BE55" s="89">
        <v>267</v>
      </c>
      <c r="BF55" s="89">
        <v>611</v>
      </c>
      <c r="BG55" s="89">
        <v>230</v>
      </c>
      <c r="BH55" s="88">
        <v>925</v>
      </c>
    </row>
    <row r="56" spans="1:60">
      <c r="A56" s="97">
        <v>163</v>
      </c>
      <c r="B56" s="91" t="s">
        <v>1006</v>
      </c>
      <c r="C56" s="91" t="s">
        <v>1005</v>
      </c>
      <c r="D56" s="95">
        <v>34143</v>
      </c>
      <c r="E56" s="96">
        <v>22.17659137577002</v>
      </c>
      <c r="F56" s="95" t="s">
        <v>1004</v>
      </c>
      <c r="G56" s="95" t="s">
        <v>1003</v>
      </c>
      <c r="H56" s="95" t="s">
        <v>1002</v>
      </c>
      <c r="I56" s="90">
        <v>37.200000000000003</v>
      </c>
      <c r="J56" s="92">
        <v>1542</v>
      </c>
      <c r="K56" s="94">
        <f t="shared" si="2"/>
        <v>154.19999999999999</v>
      </c>
      <c r="L56" s="94">
        <f t="shared" si="3"/>
        <v>15.644950466068122</v>
      </c>
      <c r="M56" s="92"/>
      <c r="N56" s="92">
        <v>828</v>
      </c>
      <c r="O56" s="89">
        <v>324</v>
      </c>
      <c r="P56" s="89">
        <v>171</v>
      </c>
      <c r="Q56" s="89">
        <v>153</v>
      </c>
      <c r="R56" s="88">
        <v>678</v>
      </c>
      <c r="S56" s="88">
        <v>543</v>
      </c>
      <c r="T56" s="89">
        <v>305</v>
      </c>
      <c r="U56" s="91">
        <v>77</v>
      </c>
      <c r="V56" s="93">
        <v>87.5</v>
      </c>
      <c r="W56" s="89">
        <v>81</v>
      </c>
      <c r="X56" s="89">
        <v>54</v>
      </c>
      <c r="Y56" s="89">
        <v>267</v>
      </c>
      <c r="Z56" s="90">
        <v>6.2</v>
      </c>
      <c r="AA56" s="88">
        <v>921</v>
      </c>
      <c r="AB56" s="93">
        <v>139.5</v>
      </c>
      <c r="AC56" s="93">
        <v>89.5</v>
      </c>
      <c r="AD56" s="89">
        <v>221</v>
      </c>
      <c r="AE56" s="93">
        <v>218.5</v>
      </c>
      <c r="AF56" s="89">
        <v>200</v>
      </c>
      <c r="AG56" s="89">
        <v>217</v>
      </c>
      <c r="AH56" s="89">
        <v>69</v>
      </c>
      <c r="AI56" s="89">
        <v>161</v>
      </c>
      <c r="AJ56" s="89">
        <v>167</v>
      </c>
      <c r="AK56" s="89">
        <v>24</v>
      </c>
      <c r="AL56" s="93">
        <v>54</v>
      </c>
      <c r="AM56" s="88">
        <v>777</v>
      </c>
      <c r="AN56" s="93">
        <v>160.5</v>
      </c>
      <c r="AO56" s="89">
        <v>418</v>
      </c>
      <c r="AP56" s="89">
        <v>64</v>
      </c>
      <c r="AQ56" s="92">
        <v>1546</v>
      </c>
      <c r="AR56" s="89">
        <v>72</v>
      </c>
      <c r="AS56" s="90">
        <v>10.4</v>
      </c>
      <c r="AT56" s="90">
        <v>14</v>
      </c>
      <c r="AU56" s="88">
        <v>1250</v>
      </c>
      <c r="AV56" s="89">
        <v>764</v>
      </c>
      <c r="AW56" s="89">
        <v>458</v>
      </c>
      <c r="AX56" s="91">
        <v>11.5</v>
      </c>
      <c r="AY56" s="91">
        <v>12</v>
      </c>
      <c r="AZ56" s="89">
        <v>224</v>
      </c>
      <c r="BA56" s="90">
        <v>10</v>
      </c>
      <c r="BB56" s="89">
        <v>777</v>
      </c>
      <c r="BC56" s="89">
        <v>212</v>
      </c>
      <c r="BD56" s="89">
        <v>215</v>
      </c>
      <c r="BE56" s="89">
        <v>265</v>
      </c>
      <c r="BF56" s="89">
        <v>642</v>
      </c>
      <c r="BG56" s="89">
        <v>195</v>
      </c>
      <c r="BH56" s="88">
        <v>962</v>
      </c>
    </row>
    <row r="57" spans="1:60">
      <c r="A57" s="97">
        <v>164</v>
      </c>
      <c r="B57" s="91" t="s">
        <v>1006</v>
      </c>
      <c r="C57" s="91" t="s">
        <v>1005</v>
      </c>
      <c r="D57" s="95">
        <v>34156</v>
      </c>
      <c r="E57" s="96">
        <v>20.114989733059549</v>
      </c>
      <c r="F57" s="95" t="s">
        <v>1004</v>
      </c>
      <c r="G57" s="95" t="s">
        <v>1003</v>
      </c>
      <c r="H57" s="95" t="s">
        <v>1002</v>
      </c>
      <c r="I57" s="90">
        <v>50.6</v>
      </c>
      <c r="J57" s="92">
        <v>1569</v>
      </c>
      <c r="K57" s="94">
        <f t="shared" si="2"/>
        <v>156.9</v>
      </c>
      <c r="L57" s="94">
        <f t="shared" si="3"/>
        <v>20.554391754520442</v>
      </c>
      <c r="M57" s="92"/>
      <c r="N57" s="92">
        <v>845</v>
      </c>
      <c r="O57" s="89">
        <v>359</v>
      </c>
      <c r="P57" s="89">
        <v>174</v>
      </c>
      <c r="Q57" s="89">
        <v>150</v>
      </c>
      <c r="R57" s="88">
        <v>852</v>
      </c>
      <c r="S57" s="88">
        <v>623</v>
      </c>
      <c r="T57" s="89">
        <v>347</v>
      </c>
      <c r="U57" s="91">
        <v>74</v>
      </c>
      <c r="V57" s="93">
        <v>87</v>
      </c>
      <c r="W57" s="89">
        <v>83</v>
      </c>
      <c r="X57" s="89">
        <v>55</v>
      </c>
      <c r="Y57" s="89">
        <v>263</v>
      </c>
      <c r="Z57" s="90">
        <v>14</v>
      </c>
      <c r="AA57" s="88">
        <v>910</v>
      </c>
      <c r="AB57" s="93">
        <v>140</v>
      </c>
      <c r="AC57" s="93">
        <v>90</v>
      </c>
      <c r="AD57" s="89">
        <v>221</v>
      </c>
      <c r="AE57" s="93">
        <v>223.5</v>
      </c>
      <c r="AF57" s="89">
        <v>220</v>
      </c>
      <c r="AG57" s="89">
        <v>213</v>
      </c>
      <c r="AH57" s="89">
        <v>71</v>
      </c>
      <c r="AI57" s="89">
        <v>160</v>
      </c>
      <c r="AJ57" s="89">
        <v>166</v>
      </c>
      <c r="AK57" s="89">
        <v>24</v>
      </c>
      <c r="AL57" s="93">
        <v>61</v>
      </c>
      <c r="AM57" s="88">
        <v>892</v>
      </c>
      <c r="AN57" s="93">
        <v>165.5</v>
      </c>
      <c r="AO57" s="89">
        <v>420</v>
      </c>
      <c r="AP57" s="89">
        <v>59</v>
      </c>
      <c r="AQ57" s="92">
        <v>1574</v>
      </c>
      <c r="AR57" s="89">
        <v>74</v>
      </c>
      <c r="AS57" s="90">
        <v>24</v>
      </c>
      <c r="AT57" s="90">
        <v>25.8</v>
      </c>
      <c r="AU57" s="88">
        <v>1258</v>
      </c>
      <c r="AV57" s="89">
        <v>783</v>
      </c>
      <c r="AW57" s="89">
        <v>544</v>
      </c>
      <c r="AX57" s="91">
        <v>8.5</v>
      </c>
      <c r="AY57" s="91">
        <v>10</v>
      </c>
      <c r="AZ57" s="89">
        <v>224</v>
      </c>
      <c r="BA57" s="90">
        <v>16.8</v>
      </c>
      <c r="BB57" s="89">
        <v>782</v>
      </c>
      <c r="BC57" s="89">
        <v>248</v>
      </c>
      <c r="BD57" s="89">
        <v>250</v>
      </c>
      <c r="BE57" s="89">
        <v>269</v>
      </c>
      <c r="BF57" s="89">
        <v>643</v>
      </c>
      <c r="BG57" s="89">
        <v>227</v>
      </c>
      <c r="BH57" s="88">
        <v>975</v>
      </c>
    </row>
    <row r="58" spans="1:60">
      <c r="A58" s="97">
        <v>165</v>
      </c>
      <c r="B58" s="91" t="s">
        <v>1006</v>
      </c>
      <c r="C58" s="91" t="s">
        <v>1005</v>
      </c>
      <c r="D58" s="95">
        <v>34143</v>
      </c>
      <c r="E58" s="96">
        <v>21.815195071868583</v>
      </c>
      <c r="F58" s="95" t="s">
        <v>1004</v>
      </c>
      <c r="G58" s="95" t="s">
        <v>1003</v>
      </c>
      <c r="H58" s="95" t="s">
        <v>1002</v>
      </c>
      <c r="I58" s="90">
        <v>46.8</v>
      </c>
      <c r="J58" s="92">
        <v>1543</v>
      </c>
      <c r="K58" s="94">
        <f t="shared" si="2"/>
        <v>154.30000000000001</v>
      </c>
      <c r="L58" s="94">
        <f t="shared" si="3"/>
        <v>19.656853500578997</v>
      </c>
      <c r="M58" s="92"/>
      <c r="N58" s="92">
        <v>817</v>
      </c>
      <c r="O58" s="89">
        <v>349</v>
      </c>
      <c r="P58" s="89">
        <v>190</v>
      </c>
      <c r="Q58" s="89">
        <v>158</v>
      </c>
      <c r="R58" s="88">
        <v>796</v>
      </c>
      <c r="S58" s="88">
        <v>648</v>
      </c>
      <c r="T58" s="89">
        <v>319</v>
      </c>
      <c r="U58" s="91">
        <v>76.5</v>
      </c>
      <c r="V58" s="93">
        <v>91.5</v>
      </c>
      <c r="W58" s="89">
        <v>87</v>
      </c>
      <c r="X58" s="89">
        <v>57</v>
      </c>
      <c r="Y58" s="89">
        <v>278</v>
      </c>
      <c r="Z58" s="90">
        <v>8.4</v>
      </c>
      <c r="AA58" s="88">
        <v>915</v>
      </c>
      <c r="AB58" s="93">
        <v>151</v>
      </c>
      <c r="AC58" s="93">
        <v>94</v>
      </c>
      <c r="AD58" s="89">
        <v>235</v>
      </c>
      <c r="AE58" s="93">
        <v>236</v>
      </c>
      <c r="AF58" s="89">
        <v>225</v>
      </c>
      <c r="AG58" s="89">
        <v>206</v>
      </c>
      <c r="AH58" s="89">
        <v>75</v>
      </c>
      <c r="AI58" s="89">
        <v>170</v>
      </c>
      <c r="AJ58" s="89">
        <v>181</v>
      </c>
      <c r="AK58" s="89">
        <v>26</v>
      </c>
      <c r="AL58" s="93">
        <v>58</v>
      </c>
      <c r="AM58" s="88">
        <v>880</v>
      </c>
      <c r="AN58" s="93">
        <v>173</v>
      </c>
      <c r="AO58" s="89">
        <v>413</v>
      </c>
      <c r="AP58" s="89">
        <v>68</v>
      </c>
      <c r="AQ58" s="92">
        <v>1550</v>
      </c>
      <c r="AR58" s="89">
        <v>81</v>
      </c>
      <c r="AS58" s="90">
        <v>13.2</v>
      </c>
      <c r="AT58" s="90">
        <v>18.600000000000001</v>
      </c>
      <c r="AU58" s="88">
        <v>1231</v>
      </c>
      <c r="AV58" s="89">
        <v>758</v>
      </c>
      <c r="AW58" s="89">
        <v>505</v>
      </c>
      <c r="AX58" s="91">
        <v>10</v>
      </c>
      <c r="AY58" s="91">
        <v>9</v>
      </c>
      <c r="AZ58" s="89">
        <v>238</v>
      </c>
      <c r="BA58" s="90">
        <v>13.2</v>
      </c>
      <c r="BB58" s="89">
        <v>765</v>
      </c>
      <c r="BC58" s="89">
        <v>239</v>
      </c>
      <c r="BD58" s="89">
        <v>252</v>
      </c>
      <c r="BE58" s="89">
        <v>269</v>
      </c>
      <c r="BF58" s="89">
        <v>644</v>
      </c>
      <c r="BG58" s="89">
        <v>243</v>
      </c>
      <c r="BH58" s="88">
        <v>956</v>
      </c>
    </row>
    <row r="59" spans="1:60">
      <c r="A59" s="97">
        <v>166</v>
      </c>
      <c r="B59" s="91" t="s">
        <v>1006</v>
      </c>
      <c r="C59" s="91" t="s">
        <v>1005</v>
      </c>
      <c r="D59" s="95">
        <v>34144</v>
      </c>
      <c r="E59" s="96">
        <v>20.197125256673512</v>
      </c>
      <c r="F59" s="95" t="s">
        <v>1004</v>
      </c>
      <c r="G59" s="95" t="s">
        <v>1003</v>
      </c>
      <c r="H59" s="95" t="s">
        <v>1002</v>
      </c>
      <c r="I59" s="90">
        <v>55.8</v>
      </c>
      <c r="J59" s="92">
        <v>1547</v>
      </c>
      <c r="K59" s="94">
        <f t="shared" si="2"/>
        <v>154.69999999999999</v>
      </c>
      <c r="L59" s="94">
        <f t="shared" si="3"/>
        <v>23.315974492825323</v>
      </c>
      <c r="M59" s="92"/>
      <c r="N59" s="92">
        <v>878</v>
      </c>
      <c r="O59" s="89">
        <v>361</v>
      </c>
      <c r="P59" s="89">
        <v>180</v>
      </c>
      <c r="Q59" s="89">
        <v>149</v>
      </c>
      <c r="R59" s="88">
        <v>881</v>
      </c>
      <c r="S59" s="88">
        <v>692</v>
      </c>
      <c r="T59" s="89">
        <v>367</v>
      </c>
      <c r="U59" s="91">
        <v>76</v>
      </c>
      <c r="V59" s="93">
        <v>97.5</v>
      </c>
      <c r="W59" s="89">
        <v>86</v>
      </c>
      <c r="X59" s="89">
        <v>53</v>
      </c>
      <c r="Y59" s="89">
        <v>277</v>
      </c>
      <c r="Z59" s="90">
        <v>13.2</v>
      </c>
      <c r="AA59" s="88">
        <v>926</v>
      </c>
      <c r="AB59" s="93">
        <v>144</v>
      </c>
      <c r="AC59" s="93">
        <v>100.5</v>
      </c>
      <c r="AD59" s="89">
        <v>252</v>
      </c>
      <c r="AE59" s="93">
        <v>233</v>
      </c>
      <c r="AF59" s="89">
        <v>233</v>
      </c>
      <c r="AG59" s="89">
        <v>223</v>
      </c>
      <c r="AH59" s="89">
        <v>75</v>
      </c>
      <c r="AI59" s="89">
        <v>162</v>
      </c>
      <c r="AJ59" s="89">
        <v>171</v>
      </c>
      <c r="AK59" s="89">
        <v>26</v>
      </c>
      <c r="AL59" s="93">
        <v>63.5</v>
      </c>
      <c r="AM59" s="88">
        <v>911</v>
      </c>
      <c r="AN59" s="93">
        <v>169</v>
      </c>
      <c r="AO59" s="89">
        <v>433</v>
      </c>
      <c r="AP59" s="89">
        <v>63</v>
      </c>
      <c r="AQ59" s="92">
        <v>1558</v>
      </c>
      <c r="AR59" s="89">
        <v>77</v>
      </c>
      <c r="AS59" s="90">
        <v>19.399999999999999</v>
      </c>
      <c r="AT59" s="90">
        <v>28.8</v>
      </c>
      <c r="AU59" s="88">
        <v>1269</v>
      </c>
      <c r="AV59" s="89">
        <v>807</v>
      </c>
      <c r="AW59" s="89">
        <v>584</v>
      </c>
      <c r="AX59" s="91">
        <v>4.5</v>
      </c>
      <c r="AY59" s="91">
        <v>10</v>
      </c>
      <c r="AZ59" s="89">
        <v>227</v>
      </c>
      <c r="BA59" s="90">
        <v>14.4</v>
      </c>
      <c r="BB59" s="89">
        <v>803</v>
      </c>
      <c r="BC59" s="89">
        <v>261</v>
      </c>
      <c r="BD59" s="89">
        <v>263</v>
      </c>
      <c r="BE59" s="89">
        <v>291</v>
      </c>
      <c r="BF59" s="89">
        <v>676</v>
      </c>
      <c r="BG59" s="89">
        <v>245</v>
      </c>
      <c r="BH59" s="88">
        <v>996</v>
      </c>
    </row>
    <row r="60" spans="1:60">
      <c r="A60" s="97">
        <v>167</v>
      </c>
      <c r="B60" s="91" t="s">
        <v>1006</v>
      </c>
      <c r="C60" s="91" t="s">
        <v>1005</v>
      </c>
      <c r="D60" s="95">
        <v>34144</v>
      </c>
      <c r="E60" s="96">
        <v>20.147843942505133</v>
      </c>
      <c r="F60" s="95" t="s">
        <v>1004</v>
      </c>
      <c r="G60" s="95" t="s">
        <v>1003</v>
      </c>
      <c r="H60" s="95" t="s">
        <v>1002</v>
      </c>
      <c r="I60" s="90">
        <v>44.8</v>
      </c>
      <c r="J60" s="92">
        <v>1538</v>
      </c>
      <c r="K60" s="94">
        <f t="shared" si="2"/>
        <v>153.80000000000001</v>
      </c>
      <c r="L60" s="94">
        <f t="shared" si="3"/>
        <v>18.939361912604991</v>
      </c>
      <c r="M60" s="92"/>
      <c r="N60" s="92">
        <v>844</v>
      </c>
      <c r="O60" s="89">
        <v>342</v>
      </c>
      <c r="P60" s="89">
        <v>175</v>
      </c>
      <c r="Q60" s="89">
        <v>164</v>
      </c>
      <c r="R60" s="88">
        <v>787</v>
      </c>
      <c r="S60" s="88">
        <v>641</v>
      </c>
      <c r="T60" s="89">
        <v>315</v>
      </c>
      <c r="U60" s="91">
        <v>76.5</v>
      </c>
      <c r="V60" s="93">
        <v>87</v>
      </c>
      <c r="W60" s="89">
        <v>82</v>
      </c>
      <c r="X60" s="89">
        <v>54</v>
      </c>
      <c r="Y60" s="89">
        <v>271</v>
      </c>
      <c r="Z60" s="90">
        <v>12.4</v>
      </c>
      <c r="AA60" s="88">
        <v>935</v>
      </c>
      <c r="AB60" s="93">
        <v>141.5</v>
      </c>
      <c r="AC60" s="93">
        <v>90</v>
      </c>
      <c r="AD60" s="89">
        <v>214</v>
      </c>
      <c r="AE60" s="93">
        <v>225</v>
      </c>
      <c r="AF60" s="89">
        <v>212</v>
      </c>
      <c r="AG60" s="89">
        <v>218</v>
      </c>
      <c r="AH60" s="89">
        <v>73</v>
      </c>
      <c r="AI60" s="89">
        <v>172</v>
      </c>
      <c r="AJ60" s="89">
        <v>180</v>
      </c>
      <c r="AK60" s="89">
        <v>23</v>
      </c>
      <c r="AL60" s="93">
        <v>56.5</v>
      </c>
      <c r="AM60" s="88">
        <v>875</v>
      </c>
      <c r="AN60" s="93">
        <v>163</v>
      </c>
      <c r="AO60" s="89">
        <v>417</v>
      </c>
      <c r="AP60" s="89">
        <v>59</v>
      </c>
      <c r="AQ60" s="92">
        <v>1545</v>
      </c>
      <c r="AR60" s="89">
        <v>70</v>
      </c>
      <c r="AS60" s="90">
        <v>18.399999999999999</v>
      </c>
      <c r="AT60" s="90">
        <v>21.6</v>
      </c>
      <c r="AU60" s="88">
        <v>1253</v>
      </c>
      <c r="AV60" s="89">
        <v>789</v>
      </c>
      <c r="AW60" s="89">
        <v>490</v>
      </c>
      <c r="AX60" s="91">
        <v>14.5</v>
      </c>
      <c r="AY60" s="91">
        <v>10.5</v>
      </c>
      <c r="AZ60" s="89">
        <v>233</v>
      </c>
      <c r="BA60" s="90">
        <v>19.399999999999999</v>
      </c>
      <c r="BB60" s="89">
        <v>795</v>
      </c>
      <c r="BC60" s="89">
        <v>224</v>
      </c>
      <c r="BD60" s="89">
        <v>229</v>
      </c>
      <c r="BE60" s="89">
        <v>288</v>
      </c>
      <c r="BF60" s="89">
        <v>668</v>
      </c>
      <c r="BG60" s="89">
        <v>234</v>
      </c>
      <c r="BH60" s="88">
        <v>985</v>
      </c>
    </row>
    <row r="61" spans="1:60">
      <c r="A61" s="97">
        <v>168</v>
      </c>
      <c r="B61" s="91" t="s">
        <v>1006</v>
      </c>
      <c r="C61" s="91" t="s">
        <v>1005</v>
      </c>
      <c r="D61" s="95">
        <v>34130</v>
      </c>
      <c r="E61" s="96">
        <v>19.468856947296374</v>
      </c>
      <c r="F61" s="95" t="s">
        <v>1004</v>
      </c>
      <c r="G61" s="95" t="s">
        <v>1003</v>
      </c>
      <c r="H61" s="95" t="s">
        <v>1002</v>
      </c>
      <c r="I61" s="90">
        <v>50.4</v>
      </c>
      <c r="J61" s="92">
        <v>1634</v>
      </c>
      <c r="K61" s="94">
        <f t="shared" si="2"/>
        <v>163.4</v>
      </c>
      <c r="L61" s="94">
        <f t="shared" si="3"/>
        <v>18.876715571342746</v>
      </c>
      <c r="M61" s="92"/>
      <c r="N61" s="92">
        <v>881</v>
      </c>
      <c r="O61" s="89">
        <v>364</v>
      </c>
      <c r="P61" s="89">
        <v>189</v>
      </c>
      <c r="Q61" s="89">
        <v>162</v>
      </c>
      <c r="R61" s="88">
        <v>803</v>
      </c>
      <c r="S61" s="88">
        <v>631</v>
      </c>
      <c r="T61" s="89">
        <v>349</v>
      </c>
      <c r="U61" s="91">
        <v>79</v>
      </c>
      <c r="V61" s="93">
        <v>87</v>
      </c>
      <c r="W61" s="89">
        <v>90</v>
      </c>
      <c r="X61" s="89">
        <v>55</v>
      </c>
      <c r="Y61" s="89">
        <v>269</v>
      </c>
      <c r="Z61" s="90">
        <v>18.2</v>
      </c>
      <c r="AA61" s="88">
        <v>985</v>
      </c>
      <c r="AB61" s="93">
        <v>150</v>
      </c>
      <c r="AC61" s="93">
        <v>88.5</v>
      </c>
      <c r="AD61" s="89">
        <v>227</v>
      </c>
      <c r="AE61" s="93">
        <v>236.5</v>
      </c>
      <c r="AF61" s="89">
        <v>215</v>
      </c>
      <c r="AG61" s="89">
        <v>227</v>
      </c>
      <c r="AH61" s="89">
        <v>74</v>
      </c>
      <c r="AI61" s="89">
        <v>173</v>
      </c>
      <c r="AJ61" s="89">
        <v>183</v>
      </c>
      <c r="AK61" s="89">
        <v>26</v>
      </c>
      <c r="AL61" s="93">
        <v>63</v>
      </c>
      <c r="AM61" s="88">
        <v>916</v>
      </c>
      <c r="AN61" s="93">
        <v>167</v>
      </c>
      <c r="AO61" s="89">
        <v>456</v>
      </c>
      <c r="AP61" s="89">
        <v>70</v>
      </c>
      <c r="AQ61" s="92">
        <v>1639</v>
      </c>
      <c r="AR61" s="89">
        <v>86</v>
      </c>
      <c r="AS61" s="90">
        <v>16</v>
      </c>
      <c r="AT61" s="90">
        <v>20.8</v>
      </c>
      <c r="AU61" s="88">
        <v>1323</v>
      </c>
      <c r="AV61" s="89">
        <v>831</v>
      </c>
      <c r="AW61" s="89">
        <v>520</v>
      </c>
      <c r="AX61" s="91">
        <v>6.5</v>
      </c>
      <c r="AY61" s="91">
        <v>6.5</v>
      </c>
      <c r="AZ61" s="89">
        <v>239</v>
      </c>
      <c r="BA61" s="90">
        <v>10.4</v>
      </c>
      <c r="BB61" s="89">
        <v>851</v>
      </c>
      <c r="BC61" s="89">
        <v>223</v>
      </c>
      <c r="BD61" s="89">
        <v>236</v>
      </c>
      <c r="BE61" s="89">
        <v>293</v>
      </c>
      <c r="BF61" s="89">
        <v>689</v>
      </c>
      <c r="BG61" s="89">
        <v>228</v>
      </c>
      <c r="BH61" s="88">
        <v>1039</v>
      </c>
    </row>
    <row r="62" spans="1:60">
      <c r="A62" s="97">
        <v>169</v>
      </c>
      <c r="B62" s="91" t="s">
        <v>1006</v>
      </c>
      <c r="C62" s="91" t="s">
        <v>1005</v>
      </c>
      <c r="D62" s="95">
        <v>34144</v>
      </c>
      <c r="E62" s="96">
        <v>19.652292950034223</v>
      </c>
      <c r="F62" s="95" t="s">
        <v>1004</v>
      </c>
      <c r="G62" s="95" t="s">
        <v>1003</v>
      </c>
      <c r="H62" s="95" t="s">
        <v>1002</v>
      </c>
      <c r="I62" s="90">
        <v>58</v>
      </c>
      <c r="J62" s="92">
        <v>1575</v>
      </c>
      <c r="K62" s="94">
        <f t="shared" si="2"/>
        <v>157.5</v>
      </c>
      <c r="L62" s="94">
        <f t="shared" si="3"/>
        <v>23.381204333585284</v>
      </c>
      <c r="M62" s="92"/>
      <c r="N62" s="92">
        <v>842</v>
      </c>
      <c r="O62" s="89">
        <v>351</v>
      </c>
      <c r="P62" s="89">
        <v>185</v>
      </c>
      <c r="Q62" s="89">
        <v>158</v>
      </c>
      <c r="R62" s="88">
        <v>874</v>
      </c>
      <c r="S62" s="88">
        <v>676</v>
      </c>
      <c r="T62" s="89">
        <v>376</v>
      </c>
      <c r="U62" s="91">
        <v>78</v>
      </c>
      <c r="V62" s="93">
        <v>89</v>
      </c>
      <c r="W62" s="89">
        <v>90</v>
      </c>
      <c r="X62" s="89">
        <v>59</v>
      </c>
      <c r="Y62" s="89">
        <v>288</v>
      </c>
      <c r="Z62" s="90">
        <v>15</v>
      </c>
      <c r="AA62" s="88">
        <v>953</v>
      </c>
      <c r="AB62" s="93">
        <v>145.5</v>
      </c>
      <c r="AC62" s="93">
        <v>92</v>
      </c>
      <c r="AD62" s="89">
        <v>231</v>
      </c>
      <c r="AE62" s="93">
        <v>233</v>
      </c>
      <c r="AF62" s="89">
        <v>238</v>
      </c>
      <c r="AG62" s="89">
        <v>213</v>
      </c>
      <c r="AH62" s="89">
        <v>74</v>
      </c>
      <c r="AI62" s="89">
        <v>172</v>
      </c>
      <c r="AJ62" s="89">
        <v>178</v>
      </c>
      <c r="AK62" s="89">
        <v>26</v>
      </c>
      <c r="AL62" s="93">
        <v>60.5</v>
      </c>
      <c r="AM62" s="88">
        <v>940</v>
      </c>
      <c r="AN62" s="93">
        <v>165</v>
      </c>
      <c r="AO62" s="89">
        <v>414</v>
      </c>
      <c r="AP62" s="89">
        <v>59</v>
      </c>
      <c r="AQ62" s="92">
        <v>1579</v>
      </c>
      <c r="AR62" s="89">
        <v>77</v>
      </c>
      <c r="AS62" s="90">
        <v>23</v>
      </c>
      <c r="AT62" s="90">
        <v>32.799999999999997</v>
      </c>
      <c r="AU62" s="88">
        <v>1270</v>
      </c>
      <c r="AV62" s="89">
        <v>776</v>
      </c>
      <c r="AW62" s="89">
        <v>568</v>
      </c>
      <c r="AX62" s="91">
        <v>8.5</v>
      </c>
      <c r="AY62" s="91">
        <v>12</v>
      </c>
      <c r="AZ62" s="89">
        <v>236</v>
      </c>
      <c r="BA62" s="90">
        <v>23.4</v>
      </c>
      <c r="BB62" s="89">
        <v>782</v>
      </c>
      <c r="BC62" s="89">
        <v>272</v>
      </c>
      <c r="BD62" s="89">
        <v>281</v>
      </c>
      <c r="BE62" s="89">
        <v>278</v>
      </c>
      <c r="BF62" s="89">
        <v>666</v>
      </c>
      <c r="BG62" s="89">
        <v>249</v>
      </c>
      <c r="BH62" s="88">
        <v>979</v>
      </c>
    </row>
    <row r="63" spans="1:60">
      <c r="A63" s="97">
        <v>170</v>
      </c>
      <c r="B63" s="91" t="s">
        <v>1006</v>
      </c>
      <c r="C63" s="91" t="s">
        <v>1005</v>
      </c>
      <c r="D63" s="95">
        <v>34144</v>
      </c>
      <c r="E63" s="96">
        <v>19.783709787816566</v>
      </c>
      <c r="F63" s="95" t="s">
        <v>1004</v>
      </c>
      <c r="G63" s="95" t="s">
        <v>1003</v>
      </c>
      <c r="H63" s="95" t="s">
        <v>1002</v>
      </c>
      <c r="I63" s="90">
        <v>56.2</v>
      </c>
      <c r="J63" s="92">
        <v>1619</v>
      </c>
      <c r="K63" s="94">
        <f t="shared" si="2"/>
        <v>161.9</v>
      </c>
      <c r="L63" s="94">
        <f t="shared" si="3"/>
        <v>21.440880586884973</v>
      </c>
      <c r="M63" s="92"/>
      <c r="N63" s="92">
        <v>851</v>
      </c>
      <c r="O63" s="89">
        <v>375</v>
      </c>
      <c r="P63" s="89">
        <v>194</v>
      </c>
      <c r="Q63" s="89">
        <v>151</v>
      </c>
      <c r="R63" s="88">
        <v>838</v>
      </c>
      <c r="S63" s="88">
        <v>675</v>
      </c>
      <c r="T63" s="89">
        <v>358</v>
      </c>
      <c r="U63" s="91">
        <v>80</v>
      </c>
      <c r="V63" s="93">
        <v>93</v>
      </c>
      <c r="W63" s="89">
        <v>92</v>
      </c>
      <c r="X63" s="89">
        <v>60</v>
      </c>
      <c r="Y63" s="89">
        <v>274</v>
      </c>
      <c r="Z63" s="90">
        <v>17</v>
      </c>
      <c r="AA63" s="88">
        <v>954</v>
      </c>
      <c r="AB63" s="93">
        <v>156</v>
      </c>
      <c r="AC63" s="93">
        <v>94.5</v>
      </c>
      <c r="AD63" s="89">
        <v>242</v>
      </c>
      <c r="AE63" s="93">
        <v>246.5</v>
      </c>
      <c r="AF63" s="89">
        <v>244</v>
      </c>
      <c r="AG63" s="89">
        <v>232</v>
      </c>
      <c r="AH63" s="89">
        <v>78</v>
      </c>
      <c r="AI63" s="89">
        <v>176</v>
      </c>
      <c r="AJ63" s="89">
        <v>177</v>
      </c>
      <c r="AK63" s="89">
        <v>29</v>
      </c>
      <c r="AL63" s="93">
        <v>61.5</v>
      </c>
      <c r="AM63" s="88">
        <v>933</v>
      </c>
      <c r="AN63" s="93">
        <v>178.5</v>
      </c>
      <c r="AO63" s="89">
        <v>435</v>
      </c>
      <c r="AP63" s="89">
        <v>64</v>
      </c>
      <c r="AQ63" s="92">
        <v>1625</v>
      </c>
      <c r="AR63" s="89">
        <v>80</v>
      </c>
      <c r="AS63" s="90">
        <v>19</v>
      </c>
      <c r="AT63" s="90">
        <v>22.6</v>
      </c>
      <c r="AU63" s="88">
        <v>1300</v>
      </c>
      <c r="AV63" s="89">
        <v>795</v>
      </c>
      <c r="AW63" s="89">
        <v>558</v>
      </c>
      <c r="AX63" s="91">
        <v>5.5</v>
      </c>
      <c r="AY63" s="91">
        <v>0</v>
      </c>
      <c r="AZ63" s="89">
        <v>243</v>
      </c>
      <c r="BA63" s="90">
        <v>20</v>
      </c>
      <c r="BB63" s="89">
        <v>806</v>
      </c>
      <c r="BC63" s="89">
        <v>259</v>
      </c>
      <c r="BD63" s="89">
        <v>261</v>
      </c>
      <c r="BE63" s="89">
        <v>282</v>
      </c>
      <c r="BF63" s="89">
        <v>676</v>
      </c>
      <c r="BG63" s="89">
        <v>239</v>
      </c>
      <c r="BH63" s="88">
        <v>1029</v>
      </c>
    </row>
    <row r="64" spans="1:60">
      <c r="A64" s="97">
        <v>171</v>
      </c>
      <c r="B64" s="91" t="s">
        <v>1006</v>
      </c>
      <c r="C64" s="91" t="s">
        <v>1005</v>
      </c>
      <c r="D64" s="95">
        <v>34144</v>
      </c>
      <c r="E64" s="96">
        <v>19.394934976043807</v>
      </c>
      <c r="F64" s="95" t="s">
        <v>1004</v>
      </c>
      <c r="G64" s="95" t="s">
        <v>1003</v>
      </c>
      <c r="H64" s="95" t="s">
        <v>1002</v>
      </c>
      <c r="I64" s="90">
        <v>48.4</v>
      </c>
      <c r="J64" s="92">
        <v>1606</v>
      </c>
      <c r="K64" s="94">
        <f t="shared" si="2"/>
        <v>160.6</v>
      </c>
      <c r="L64" s="94">
        <f t="shared" si="3"/>
        <v>18.765246762994934</v>
      </c>
      <c r="M64" s="92"/>
      <c r="N64" s="92">
        <v>873</v>
      </c>
      <c r="O64" s="89">
        <v>352</v>
      </c>
      <c r="P64" s="89">
        <v>179</v>
      </c>
      <c r="Q64" s="89">
        <v>152</v>
      </c>
      <c r="R64" s="88">
        <v>820</v>
      </c>
      <c r="S64" s="88">
        <v>613</v>
      </c>
      <c r="T64" s="89">
        <v>324</v>
      </c>
      <c r="U64" s="91">
        <v>78</v>
      </c>
      <c r="V64" s="93">
        <v>89.5</v>
      </c>
      <c r="W64" s="89">
        <v>83</v>
      </c>
      <c r="X64" s="89">
        <v>60</v>
      </c>
      <c r="Y64" s="89">
        <v>268</v>
      </c>
      <c r="Z64" s="90">
        <v>10.199999999999999</v>
      </c>
      <c r="AA64" s="88">
        <v>952</v>
      </c>
      <c r="AB64" s="93">
        <v>149</v>
      </c>
      <c r="AC64" s="93">
        <v>92</v>
      </c>
      <c r="AD64" s="89">
        <v>222</v>
      </c>
      <c r="AE64" s="93">
        <v>235.5</v>
      </c>
      <c r="AF64" s="89">
        <v>224</v>
      </c>
      <c r="AG64" s="89">
        <v>224</v>
      </c>
      <c r="AH64" s="89">
        <v>75</v>
      </c>
      <c r="AI64" s="89">
        <v>161</v>
      </c>
      <c r="AJ64" s="89">
        <v>174</v>
      </c>
      <c r="AK64" s="89">
        <v>23</v>
      </c>
      <c r="AL64" s="93">
        <v>56</v>
      </c>
      <c r="AM64" s="88">
        <v>878</v>
      </c>
      <c r="AN64" s="93">
        <v>168.5</v>
      </c>
      <c r="AO64" s="89">
        <v>439</v>
      </c>
      <c r="AP64" s="89">
        <v>63</v>
      </c>
      <c r="AQ64" s="92">
        <v>1610</v>
      </c>
      <c r="AR64" s="89">
        <v>70</v>
      </c>
      <c r="AS64" s="90">
        <v>18</v>
      </c>
      <c r="AT64" s="90">
        <v>24.6</v>
      </c>
      <c r="AU64" s="88">
        <v>1304</v>
      </c>
      <c r="AV64" s="89">
        <v>793</v>
      </c>
      <c r="AW64" s="89">
        <v>500</v>
      </c>
      <c r="AX64" s="91">
        <v>15.5</v>
      </c>
      <c r="AY64" s="91">
        <v>10.5</v>
      </c>
      <c r="AZ64" s="89">
        <v>223</v>
      </c>
      <c r="BA64" s="90">
        <v>15.4</v>
      </c>
      <c r="BB64" s="89">
        <v>822</v>
      </c>
      <c r="BC64" s="89">
        <v>235</v>
      </c>
      <c r="BD64" s="89">
        <v>245</v>
      </c>
      <c r="BE64" s="89">
        <v>288</v>
      </c>
      <c r="BF64" s="89">
        <v>680</v>
      </c>
      <c r="BG64" s="89">
        <v>228</v>
      </c>
      <c r="BH64" s="88">
        <v>1024</v>
      </c>
    </row>
    <row r="65" spans="1:60">
      <c r="A65" s="97">
        <v>172</v>
      </c>
      <c r="B65" s="91" t="s">
        <v>1006</v>
      </c>
      <c r="C65" s="91" t="s">
        <v>1005</v>
      </c>
      <c r="D65" s="95">
        <v>34130</v>
      </c>
      <c r="E65" s="96">
        <v>20.060232717316907</v>
      </c>
      <c r="F65" s="95" t="s">
        <v>1004</v>
      </c>
      <c r="G65" s="95" t="s">
        <v>1003</v>
      </c>
      <c r="H65" s="95" t="s">
        <v>1002</v>
      </c>
      <c r="I65" s="90">
        <v>57.8</v>
      </c>
      <c r="J65" s="92">
        <v>1523</v>
      </c>
      <c r="K65" s="94">
        <f t="shared" si="2"/>
        <v>152.30000000000001</v>
      </c>
      <c r="L65" s="94">
        <f t="shared" si="3"/>
        <v>24.918852060051847</v>
      </c>
      <c r="M65" s="92"/>
      <c r="N65" s="92">
        <v>796</v>
      </c>
      <c r="O65" s="89">
        <v>356</v>
      </c>
      <c r="P65" s="89">
        <v>189</v>
      </c>
      <c r="Q65" s="89">
        <v>154</v>
      </c>
      <c r="R65" s="88">
        <v>890</v>
      </c>
      <c r="S65" s="88">
        <v>676</v>
      </c>
      <c r="T65" s="89">
        <v>384</v>
      </c>
      <c r="U65" s="91">
        <v>76</v>
      </c>
      <c r="V65" s="93">
        <v>94</v>
      </c>
      <c r="W65" s="89">
        <v>98</v>
      </c>
      <c r="X65" s="89">
        <v>61</v>
      </c>
      <c r="Y65" s="89">
        <v>271</v>
      </c>
      <c r="Z65" s="90">
        <v>18.8</v>
      </c>
      <c r="AA65" s="88">
        <v>896</v>
      </c>
      <c r="AB65" s="93">
        <v>137</v>
      </c>
      <c r="AC65" s="93">
        <v>95.5</v>
      </c>
      <c r="AD65" s="89">
        <v>236</v>
      </c>
      <c r="AE65" s="93">
        <v>221</v>
      </c>
      <c r="AF65" s="89">
        <v>243</v>
      </c>
      <c r="AG65" s="89">
        <v>197</v>
      </c>
      <c r="AH65" s="89">
        <v>73</v>
      </c>
      <c r="AI65" s="89">
        <v>157</v>
      </c>
      <c r="AJ65" s="89">
        <v>166</v>
      </c>
      <c r="AK65" s="89">
        <v>27</v>
      </c>
      <c r="AL65" s="93">
        <v>59</v>
      </c>
      <c r="AM65" s="88">
        <v>928</v>
      </c>
      <c r="AN65" s="93">
        <v>160.5</v>
      </c>
      <c r="AO65" s="89">
        <v>403</v>
      </c>
      <c r="AP65" s="89">
        <v>62</v>
      </c>
      <c r="AQ65" s="92">
        <v>1527</v>
      </c>
      <c r="AR65" s="89">
        <v>69</v>
      </c>
      <c r="AS65" s="90">
        <v>26.8</v>
      </c>
      <c r="AT65" s="90">
        <v>31.4</v>
      </c>
      <c r="AU65" s="88">
        <v>1220</v>
      </c>
      <c r="AV65" s="89">
        <v>731</v>
      </c>
      <c r="AW65" s="89">
        <v>582</v>
      </c>
      <c r="AX65" s="91">
        <v>10.5</v>
      </c>
      <c r="AY65" s="91">
        <v>12</v>
      </c>
      <c r="AZ65" s="89">
        <v>231</v>
      </c>
      <c r="BA65" s="90">
        <v>21.2</v>
      </c>
      <c r="BB65" s="89">
        <v>757</v>
      </c>
      <c r="BC65" s="89">
        <v>280</v>
      </c>
      <c r="BD65" s="89">
        <v>280</v>
      </c>
      <c r="BE65" s="89">
        <v>270</v>
      </c>
      <c r="BF65" s="89">
        <v>625</v>
      </c>
      <c r="BG65" s="89">
        <v>252</v>
      </c>
      <c r="BH65" s="88">
        <v>930</v>
      </c>
    </row>
    <row r="66" spans="1:60">
      <c r="A66" s="97">
        <v>173</v>
      </c>
      <c r="B66" s="91" t="s">
        <v>1006</v>
      </c>
      <c r="C66" s="91" t="s">
        <v>1005</v>
      </c>
      <c r="D66" s="95">
        <v>34145</v>
      </c>
      <c r="E66" s="96">
        <v>20.78302532511978</v>
      </c>
      <c r="F66" s="95" t="s">
        <v>1004</v>
      </c>
      <c r="G66" s="95" t="s">
        <v>1003</v>
      </c>
      <c r="H66" s="95" t="s">
        <v>1002</v>
      </c>
      <c r="I66" s="90">
        <v>46.2</v>
      </c>
      <c r="J66" s="92">
        <v>1608</v>
      </c>
      <c r="K66" s="94">
        <f t="shared" si="2"/>
        <v>160.80000000000001</v>
      </c>
      <c r="L66" s="94">
        <f t="shared" si="3"/>
        <v>17.867750798247567</v>
      </c>
      <c r="M66" s="92"/>
      <c r="N66" s="92">
        <v>864</v>
      </c>
      <c r="O66" s="89">
        <v>363</v>
      </c>
      <c r="P66" s="89">
        <v>178</v>
      </c>
      <c r="Q66" s="89">
        <v>154</v>
      </c>
      <c r="R66" s="88">
        <v>790</v>
      </c>
      <c r="S66" s="88">
        <v>600</v>
      </c>
      <c r="T66" s="89">
        <v>322</v>
      </c>
      <c r="U66" s="91">
        <v>75</v>
      </c>
      <c r="V66" s="93">
        <v>91.5</v>
      </c>
      <c r="W66" s="89">
        <v>83</v>
      </c>
      <c r="X66" s="89">
        <v>57</v>
      </c>
      <c r="Y66" s="89">
        <v>268</v>
      </c>
      <c r="Z66" s="90">
        <v>8.1999999999999993</v>
      </c>
      <c r="AA66" s="88">
        <v>954</v>
      </c>
      <c r="AB66" s="93">
        <v>151</v>
      </c>
      <c r="AC66" s="93">
        <v>95</v>
      </c>
      <c r="AD66" s="89">
        <v>235</v>
      </c>
      <c r="AE66" s="93">
        <v>241.5</v>
      </c>
      <c r="AF66" s="89">
        <v>216</v>
      </c>
      <c r="AG66" s="89">
        <v>210</v>
      </c>
      <c r="AH66" s="89">
        <v>75</v>
      </c>
      <c r="AI66" s="89">
        <v>176</v>
      </c>
      <c r="AJ66" s="89">
        <v>188</v>
      </c>
      <c r="AK66" s="89">
        <v>24</v>
      </c>
      <c r="AL66" s="93">
        <v>58</v>
      </c>
      <c r="AM66" s="88">
        <v>870</v>
      </c>
      <c r="AN66" s="93">
        <v>176.5</v>
      </c>
      <c r="AO66" s="89">
        <v>425</v>
      </c>
      <c r="AP66" s="89">
        <v>61</v>
      </c>
      <c r="AQ66" s="92">
        <v>1614</v>
      </c>
      <c r="AR66" s="89">
        <v>80</v>
      </c>
      <c r="AS66" s="90">
        <v>14.2</v>
      </c>
      <c r="AT66" s="90">
        <v>13</v>
      </c>
      <c r="AU66" s="88">
        <v>1297</v>
      </c>
      <c r="AV66" s="89">
        <v>801</v>
      </c>
      <c r="AW66" s="89">
        <v>502</v>
      </c>
      <c r="AX66" s="91">
        <v>12</v>
      </c>
      <c r="AY66" s="91">
        <v>9.5</v>
      </c>
      <c r="AZ66" s="89">
        <v>232</v>
      </c>
      <c r="BA66" s="90">
        <v>10.4</v>
      </c>
      <c r="BB66" s="89">
        <v>811</v>
      </c>
      <c r="BC66" s="89">
        <v>227</v>
      </c>
      <c r="BD66" s="89">
        <v>236</v>
      </c>
      <c r="BE66" s="89">
        <v>274</v>
      </c>
      <c r="BF66" s="89">
        <v>668</v>
      </c>
      <c r="BG66" s="89">
        <v>223</v>
      </c>
      <c r="BH66" s="88">
        <v>998</v>
      </c>
    </row>
    <row r="67" spans="1:60">
      <c r="A67" s="97">
        <v>179</v>
      </c>
      <c r="B67" s="91" t="s">
        <v>1006</v>
      </c>
      <c r="C67" s="91" t="s">
        <v>1005</v>
      </c>
      <c r="D67" s="95">
        <v>34156</v>
      </c>
      <c r="E67" s="96">
        <v>24.334017796030118</v>
      </c>
      <c r="F67" s="95" t="s">
        <v>1004</v>
      </c>
      <c r="G67" s="95" t="s">
        <v>1003</v>
      </c>
      <c r="H67" s="95" t="s">
        <v>1002</v>
      </c>
      <c r="I67" s="90">
        <v>49.8</v>
      </c>
      <c r="J67" s="92">
        <v>1511</v>
      </c>
      <c r="K67" s="94">
        <f t="shared" ref="K67:K98" si="4">+J67/10</f>
        <v>151.1</v>
      </c>
      <c r="L67" s="94">
        <f t="shared" ref="L67:L98" si="5">+I67/J67/J67*1000000</f>
        <v>21.812247357892989</v>
      </c>
      <c r="M67" s="92"/>
      <c r="N67" s="92">
        <v>819</v>
      </c>
      <c r="O67" s="89">
        <v>371</v>
      </c>
      <c r="P67" s="89">
        <v>182</v>
      </c>
      <c r="Q67" s="89">
        <v>157</v>
      </c>
      <c r="R67" s="88">
        <v>865</v>
      </c>
      <c r="S67" s="88">
        <v>675</v>
      </c>
      <c r="T67" s="89">
        <v>318</v>
      </c>
      <c r="U67" s="91">
        <v>79.5</v>
      </c>
      <c r="V67" s="93">
        <v>88</v>
      </c>
      <c r="W67" s="89">
        <v>84</v>
      </c>
      <c r="X67" s="89">
        <v>50</v>
      </c>
      <c r="Y67" s="89">
        <v>269</v>
      </c>
      <c r="Z67" s="90">
        <v>15</v>
      </c>
      <c r="AA67" s="88">
        <v>907</v>
      </c>
      <c r="AB67" s="93">
        <v>140.5</v>
      </c>
      <c r="AC67" s="93">
        <v>90</v>
      </c>
      <c r="AD67" s="89">
        <v>219</v>
      </c>
      <c r="AE67" s="93">
        <v>222.5</v>
      </c>
      <c r="AF67" s="89">
        <v>211</v>
      </c>
      <c r="AG67" s="89">
        <v>220</v>
      </c>
      <c r="AH67" s="89">
        <v>74</v>
      </c>
      <c r="AI67" s="89">
        <v>163</v>
      </c>
      <c r="AJ67" s="89">
        <v>171</v>
      </c>
      <c r="AK67" s="89">
        <v>24</v>
      </c>
      <c r="AL67" s="93">
        <v>59.5</v>
      </c>
      <c r="AM67" s="88">
        <v>929</v>
      </c>
      <c r="AN67" s="93">
        <v>158</v>
      </c>
      <c r="AO67" s="89">
        <v>406</v>
      </c>
      <c r="AP67" s="89">
        <v>59</v>
      </c>
      <c r="AQ67" s="92">
        <v>1516</v>
      </c>
      <c r="AR67" s="89">
        <v>70</v>
      </c>
      <c r="AS67" s="90">
        <v>23.8</v>
      </c>
      <c r="AT67" s="90">
        <v>35.6</v>
      </c>
      <c r="AU67" s="88">
        <v>1211</v>
      </c>
      <c r="AV67" s="89">
        <v>747</v>
      </c>
      <c r="AW67" s="89">
        <v>545</v>
      </c>
      <c r="AX67" s="91">
        <v>11</v>
      </c>
      <c r="AY67" s="91">
        <v>6.5</v>
      </c>
      <c r="AZ67" s="89">
        <v>235</v>
      </c>
      <c r="BA67" s="90">
        <v>23.6</v>
      </c>
      <c r="BB67" s="89">
        <v>768</v>
      </c>
      <c r="BC67" s="89">
        <v>243</v>
      </c>
      <c r="BD67" s="89">
        <v>247</v>
      </c>
      <c r="BE67" s="89">
        <v>272</v>
      </c>
      <c r="BF67" s="89">
        <v>659</v>
      </c>
      <c r="BG67" s="89">
        <v>245</v>
      </c>
      <c r="BH67" s="88">
        <v>948</v>
      </c>
    </row>
    <row r="68" spans="1:60">
      <c r="A68" s="97">
        <v>180</v>
      </c>
      <c r="B68" s="91" t="s">
        <v>1006</v>
      </c>
      <c r="C68" s="91" t="s">
        <v>1005</v>
      </c>
      <c r="D68" s="95">
        <v>34146</v>
      </c>
      <c r="E68" s="96">
        <v>19.685147159479808</v>
      </c>
      <c r="F68" s="95" t="s">
        <v>1004</v>
      </c>
      <c r="G68" s="95" t="s">
        <v>1003</v>
      </c>
      <c r="H68" s="95" t="s">
        <v>1002</v>
      </c>
      <c r="I68" s="90">
        <v>67.8</v>
      </c>
      <c r="J68" s="92">
        <v>1607</v>
      </c>
      <c r="K68" s="94">
        <f t="shared" si="4"/>
        <v>160.69999999999999</v>
      </c>
      <c r="L68" s="94">
        <f t="shared" si="5"/>
        <v>26.254148678250761</v>
      </c>
      <c r="M68" s="92"/>
      <c r="N68" s="92">
        <v>872</v>
      </c>
      <c r="O68" s="89">
        <v>368</v>
      </c>
      <c r="P68" s="89">
        <v>192</v>
      </c>
      <c r="Q68" s="89">
        <v>161</v>
      </c>
      <c r="R68" s="88">
        <v>945</v>
      </c>
      <c r="S68" s="88">
        <v>797</v>
      </c>
      <c r="T68" s="89">
        <v>378</v>
      </c>
      <c r="U68" s="91">
        <v>79.5</v>
      </c>
      <c r="V68" s="93">
        <v>97.5</v>
      </c>
      <c r="W68" s="89">
        <v>96</v>
      </c>
      <c r="X68" s="89">
        <v>62</v>
      </c>
      <c r="Y68" s="89">
        <v>319</v>
      </c>
      <c r="Z68" s="90">
        <v>19.600000000000001</v>
      </c>
      <c r="AA68" s="88">
        <v>972</v>
      </c>
      <c r="AB68" s="93">
        <v>150</v>
      </c>
      <c r="AC68" s="93">
        <v>99</v>
      </c>
      <c r="AD68" s="89">
        <v>239</v>
      </c>
      <c r="AE68" s="93">
        <v>235.5</v>
      </c>
      <c r="AF68" s="89">
        <v>256</v>
      </c>
      <c r="AG68" s="89">
        <v>218</v>
      </c>
      <c r="AH68" s="89">
        <v>77</v>
      </c>
      <c r="AI68" s="89">
        <v>172</v>
      </c>
      <c r="AJ68" s="89">
        <v>184</v>
      </c>
      <c r="AK68" s="89">
        <v>27</v>
      </c>
      <c r="AL68" s="93">
        <v>63</v>
      </c>
      <c r="AM68" s="88">
        <v>1004</v>
      </c>
      <c r="AN68" s="93">
        <v>168.5</v>
      </c>
      <c r="AO68" s="89">
        <v>436</v>
      </c>
      <c r="AP68" s="89">
        <v>63</v>
      </c>
      <c r="AQ68" s="92">
        <v>1613</v>
      </c>
      <c r="AR68" s="89">
        <v>80</v>
      </c>
      <c r="AS68" s="90">
        <v>31.4</v>
      </c>
      <c r="AT68" s="90">
        <v>38.4</v>
      </c>
      <c r="AU68" s="88">
        <v>1303</v>
      </c>
      <c r="AV68" s="89">
        <v>805</v>
      </c>
      <c r="AW68" s="89">
        <v>590</v>
      </c>
      <c r="AX68" s="91">
        <v>2.5</v>
      </c>
      <c r="AY68" s="91">
        <v>13.5</v>
      </c>
      <c r="AZ68" s="89">
        <v>243</v>
      </c>
      <c r="BA68" s="90">
        <v>23.2</v>
      </c>
      <c r="BB68" s="89">
        <v>811</v>
      </c>
      <c r="BC68" s="89">
        <v>297</v>
      </c>
      <c r="BD68" s="89">
        <v>297</v>
      </c>
      <c r="BE68" s="89">
        <v>294</v>
      </c>
      <c r="BF68" s="89">
        <v>697</v>
      </c>
      <c r="BG68" s="89">
        <v>261</v>
      </c>
      <c r="BH68" s="88">
        <v>1043</v>
      </c>
    </row>
    <row r="69" spans="1:60">
      <c r="A69" s="97">
        <v>181</v>
      </c>
      <c r="B69" s="91" t="s">
        <v>1006</v>
      </c>
      <c r="C69" s="91" t="s">
        <v>1005</v>
      </c>
      <c r="D69" s="95">
        <v>34149</v>
      </c>
      <c r="E69" s="96">
        <v>19.772758384668034</v>
      </c>
      <c r="F69" s="95" t="s">
        <v>1004</v>
      </c>
      <c r="G69" s="95" t="s">
        <v>1003</v>
      </c>
      <c r="H69" s="95" t="s">
        <v>1002</v>
      </c>
      <c r="I69" s="90">
        <v>55.2</v>
      </c>
      <c r="J69" s="92">
        <v>1581</v>
      </c>
      <c r="K69" s="94">
        <f t="shared" si="4"/>
        <v>158.1</v>
      </c>
      <c r="L69" s="94">
        <f t="shared" si="5"/>
        <v>22.083877928964327</v>
      </c>
      <c r="M69" s="92"/>
      <c r="N69" s="92">
        <v>858</v>
      </c>
      <c r="O69" s="89">
        <v>355</v>
      </c>
      <c r="P69" s="89">
        <v>177</v>
      </c>
      <c r="Q69" s="89">
        <v>168</v>
      </c>
      <c r="R69" s="88">
        <v>845</v>
      </c>
      <c r="S69" s="88">
        <v>685</v>
      </c>
      <c r="T69" s="89">
        <v>365</v>
      </c>
      <c r="U69" s="91">
        <v>78.5</v>
      </c>
      <c r="V69" s="93">
        <v>92.5</v>
      </c>
      <c r="W69" s="89">
        <v>93</v>
      </c>
      <c r="X69" s="89">
        <v>58</v>
      </c>
      <c r="Y69" s="89">
        <v>271</v>
      </c>
      <c r="Z69" s="90">
        <v>24.2</v>
      </c>
      <c r="AA69" s="88">
        <v>939</v>
      </c>
      <c r="AB69" s="93">
        <v>152</v>
      </c>
      <c r="AC69" s="93">
        <v>94.5</v>
      </c>
      <c r="AD69" s="89">
        <v>238</v>
      </c>
      <c r="AE69" s="93">
        <v>241.5</v>
      </c>
      <c r="AF69" s="89">
        <v>240</v>
      </c>
      <c r="AG69" s="89">
        <v>226</v>
      </c>
      <c r="AH69" s="89">
        <v>75</v>
      </c>
      <c r="AI69" s="89">
        <v>165</v>
      </c>
      <c r="AJ69" s="89">
        <v>177</v>
      </c>
      <c r="AK69" s="89">
        <v>27</v>
      </c>
      <c r="AL69" s="93">
        <v>61</v>
      </c>
      <c r="AM69" s="88">
        <v>923</v>
      </c>
      <c r="AN69" s="93">
        <v>171.5</v>
      </c>
      <c r="AO69" s="89">
        <v>430</v>
      </c>
      <c r="AP69" s="89">
        <v>62</v>
      </c>
      <c r="AQ69" s="92">
        <v>1584</v>
      </c>
      <c r="AR69" s="89">
        <v>78</v>
      </c>
      <c r="AS69" s="90">
        <v>29.8</v>
      </c>
      <c r="AT69" s="90">
        <v>30.4</v>
      </c>
      <c r="AU69" s="88">
        <v>1270</v>
      </c>
      <c r="AV69" s="89">
        <v>790</v>
      </c>
      <c r="AW69" s="89">
        <v>547</v>
      </c>
      <c r="AX69" s="91">
        <v>7.5</v>
      </c>
      <c r="AY69" s="91">
        <v>10</v>
      </c>
      <c r="AZ69" s="89">
        <v>233</v>
      </c>
      <c r="BA69" s="90">
        <v>31</v>
      </c>
      <c r="BB69" s="89">
        <v>797</v>
      </c>
      <c r="BC69" s="89">
        <v>283</v>
      </c>
      <c r="BD69" s="89">
        <v>285</v>
      </c>
      <c r="BE69" s="89">
        <v>260</v>
      </c>
      <c r="BF69" s="89">
        <v>654</v>
      </c>
      <c r="BG69" s="89">
        <v>240</v>
      </c>
      <c r="BH69" s="88">
        <v>997</v>
      </c>
    </row>
    <row r="70" spans="1:60">
      <c r="A70" s="97">
        <v>183</v>
      </c>
      <c r="B70" s="91" t="s">
        <v>1006</v>
      </c>
      <c r="C70" s="91" t="s">
        <v>1005</v>
      </c>
      <c r="D70" s="95">
        <v>34149</v>
      </c>
      <c r="E70" s="96">
        <v>19.937029431895962</v>
      </c>
      <c r="F70" s="95" t="s">
        <v>1004</v>
      </c>
      <c r="G70" s="95" t="s">
        <v>1003</v>
      </c>
      <c r="H70" s="95" t="s">
        <v>1002</v>
      </c>
      <c r="I70" s="90">
        <v>56</v>
      </c>
      <c r="J70" s="92">
        <v>1555</v>
      </c>
      <c r="K70" s="94">
        <f t="shared" si="4"/>
        <v>155.5</v>
      </c>
      <c r="L70" s="94">
        <f t="shared" si="5"/>
        <v>23.159396615006049</v>
      </c>
      <c r="M70" s="92"/>
      <c r="N70" s="92">
        <v>833</v>
      </c>
      <c r="O70" s="89">
        <v>363</v>
      </c>
      <c r="P70" s="89">
        <v>188</v>
      </c>
      <c r="Q70" s="89">
        <v>155</v>
      </c>
      <c r="R70" s="88">
        <v>843</v>
      </c>
      <c r="S70" s="88">
        <v>661</v>
      </c>
      <c r="T70" s="89">
        <v>381</v>
      </c>
      <c r="U70" s="91">
        <v>76.5</v>
      </c>
      <c r="V70" s="93">
        <v>101.5</v>
      </c>
      <c r="W70" s="89">
        <v>86</v>
      </c>
      <c r="X70" s="89">
        <v>59</v>
      </c>
      <c r="Y70" s="89">
        <v>278</v>
      </c>
      <c r="Z70" s="90">
        <v>16.600000000000001</v>
      </c>
      <c r="AA70" s="88">
        <v>927</v>
      </c>
      <c r="AB70" s="93">
        <v>152</v>
      </c>
      <c r="AC70" s="93">
        <v>104</v>
      </c>
      <c r="AD70" s="89">
        <v>255</v>
      </c>
      <c r="AE70" s="93">
        <v>240</v>
      </c>
      <c r="AF70" s="89">
        <v>233</v>
      </c>
      <c r="AG70" s="89">
        <v>212</v>
      </c>
      <c r="AH70" s="89">
        <v>77</v>
      </c>
      <c r="AI70" s="89">
        <v>167</v>
      </c>
      <c r="AJ70" s="89">
        <v>178</v>
      </c>
      <c r="AK70" s="89">
        <v>27</v>
      </c>
      <c r="AL70" s="93">
        <v>67.5</v>
      </c>
      <c r="AM70" s="88">
        <v>964</v>
      </c>
      <c r="AN70" s="93">
        <v>177</v>
      </c>
      <c r="AO70" s="89">
        <v>413</v>
      </c>
      <c r="AP70" s="89">
        <v>63</v>
      </c>
      <c r="AQ70" s="92">
        <v>1560</v>
      </c>
      <c r="AR70" s="89">
        <v>78</v>
      </c>
      <c r="AS70" s="90">
        <v>20.8</v>
      </c>
      <c r="AT70" s="90">
        <v>26.2</v>
      </c>
      <c r="AU70" s="88">
        <v>1259</v>
      </c>
      <c r="AV70" s="89">
        <v>778</v>
      </c>
      <c r="AW70" s="89">
        <v>550</v>
      </c>
      <c r="AX70" s="91">
        <v>16.5</v>
      </c>
      <c r="AY70" s="91">
        <v>14</v>
      </c>
      <c r="AZ70" s="89">
        <v>224</v>
      </c>
      <c r="BA70" s="90">
        <v>18</v>
      </c>
      <c r="BB70" s="89">
        <v>782</v>
      </c>
      <c r="BC70" s="89">
        <v>245</v>
      </c>
      <c r="BD70" s="89">
        <v>259</v>
      </c>
      <c r="BE70" s="89">
        <v>276</v>
      </c>
      <c r="BF70" s="89">
        <v>644</v>
      </c>
      <c r="BG70" s="89">
        <v>230</v>
      </c>
      <c r="BH70" s="88">
        <v>978</v>
      </c>
    </row>
    <row r="71" spans="1:60">
      <c r="A71" s="97">
        <v>184</v>
      </c>
      <c r="B71" s="91" t="s">
        <v>1006</v>
      </c>
      <c r="C71" s="91" t="s">
        <v>1005</v>
      </c>
      <c r="D71" s="95">
        <v>34150</v>
      </c>
      <c r="E71" s="96">
        <v>19.493497604380561</v>
      </c>
      <c r="F71" s="95" t="s">
        <v>1004</v>
      </c>
      <c r="G71" s="95" t="s">
        <v>1003</v>
      </c>
      <c r="H71" s="95" t="s">
        <v>1002</v>
      </c>
      <c r="I71" s="90">
        <v>58.4</v>
      </c>
      <c r="J71" s="92">
        <v>1551</v>
      </c>
      <c r="K71" s="94">
        <f t="shared" si="4"/>
        <v>155.1</v>
      </c>
      <c r="L71" s="94">
        <f t="shared" si="5"/>
        <v>24.276677636898221</v>
      </c>
      <c r="M71" s="92"/>
      <c r="N71" s="92">
        <v>829</v>
      </c>
      <c r="O71" s="89">
        <v>384</v>
      </c>
      <c r="P71" s="89">
        <v>187</v>
      </c>
      <c r="Q71" s="89">
        <v>162</v>
      </c>
      <c r="R71" s="88">
        <v>920</v>
      </c>
      <c r="S71" s="88">
        <v>710</v>
      </c>
      <c r="T71" s="89">
        <v>348</v>
      </c>
      <c r="U71" s="91">
        <v>75.5</v>
      </c>
      <c r="V71" s="93">
        <v>94.5</v>
      </c>
      <c r="W71" s="89">
        <v>88</v>
      </c>
      <c r="X71" s="89">
        <v>52</v>
      </c>
      <c r="Y71" s="89">
        <v>278</v>
      </c>
      <c r="Z71" s="90">
        <v>17.600000000000001</v>
      </c>
      <c r="AA71" s="88">
        <v>927</v>
      </c>
      <c r="AB71" s="93">
        <v>143.5</v>
      </c>
      <c r="AC71" s="93">
        <v>97</v>
      </c>
      <c r="AD71" s="89">
        <v>236</v>
      </c>
      <c r="AE71" s="93">
        <v>232</v>
      </c>
      <c r="AF71" s="89">
        <v>226</v>
      </c>
      <c r="AG71" s="89">
        <v>210</v>
      </c>
      <c r="AH71" s="89">
        <v>73</v>
      </c>
      <c r="AI71" s="89">
        <v>161</v>
      </c>
      <c r="AJ71" s="89">
        <v>174</v>
      </c>
      <c r="AK71" s="89">
        <v>24</v>
      </c>
      <c r="AL71" s="93">
        <v>63</v>
      </c>
      <c r="AM71" s="88">
        <v>970</v>
      </c>
      <c r="AN71" s="93">
        <v>168</v>
      </c>
      <c r="AO71" s="89">
        <v>426</v>
      </c>
      <c r="AP71" s="89">
        <v>58</v>
      </c>
      <c r="AQ71" s="92">
        <v>1558</v>
      </c>
      <c r="AR71" s="89">
        <v>68</v>
      </c>
      <c r="AS71" s="90">
        <v>36.6</v>
      </c>
      <c r="AT71" s="90">
        <v>31.8</v>
      </c>
      <c r="AU71" s="88">
        <v>1250</v>
      </c>
      <c r="AV71" s="89">
        <v>780</v>
      </c>
      <c r="AW71" s="89">
        <v>571</v>
      </c>
      <c r="AX71" s="91">
        <v>14.5</v>
      </c>
      <c r="AY71" s="91">
        <v>11</v>
      </c>
      <c r="AZ71" s="89">
        <v>238</v>
      </c>
      <c r="BA71" s="90">
        <v>20.399999999999999</v>
      </c>
      <c r="BB71" s="89">
        <v>786</v>
      </c>
      <c r="BC71" s="89">
        <v>276</v>
      </c>
      <c r="BD71" s="89">
        <v>278</v>
      </c>
      <c r="BE71" s="89">
        <v>277</v>
      </c>
      <c r="BF71" s="89">
        <v>644</v>
      </c>
      <c r="BG71" s="89">
        <v>247</v>
      </c>
      <c r="BH71" s="88">
        <v>983</v>
      </c>
    </row>
    <row r="72" spans="1:60">
      <c r="A72" s="97">
        <v>185</v>
      </c>
      <c r="B72" s="91" t="s">
        <v>1006</v>
      </c>
      <c r="C72" s="91" t="s">
        <v>1005</v>
      </c>
      <c r="D72" s="95">
        <v>34150</v>
      </c>
      <c r="E72" s="96">
        <v>21.472963723477072</v>
      </c>
      <c r="F72" s="95" t="s">
        <v>1004</v>
      </c>
      <c r="G72" s="95" t="s">
        <v>1003</v>
      </c>
      <c r="H72" s="95" t="s">
        <v>1002</v>
      </c>
      <c r="I72" s="90">
        <v>51.6</v>
      </c>
      <c r="J72" s="92">
        <v>1632</v>
      </c>
      <c r="K72" s="94">
        <f t="shared" si="4"/>
        <v>163.19999999999999</v>
      </c>
      <c r="L72" s="94">
        <f t="shared" si="5"/>
        <v>19.373558246828139</v>
      </c>
      <c r="M72" s="92"/>
      <c r="N72" s="92">
        <v>916</v>
      </c>
      <c r="O72" s="89">
        <v>383</v>
      </c>
      <c r="P72" s="89">
        <v>185</v>
      </c>
      <c r="Q72" s="89">
        <v>161</v>
      </c>
      <c r="R72" s="88">
        <v>810</v>
      </c>
      <c r="S72" s="88">
        <v>625</v>
      </c>
      <c r="T72" s="89">
        <v>329</v>
      </c>
      <c r="U72" s="91">
        <v>78.5</v>
      </c>
      <c r="V72" s="93">
        <v>89</v>
      </c>
      <c r="W72" s="89">
        <v>83</v>
      </c>
      <c r="X72" s="89">
        <v>56</v>
      </c>
      <c r="Y72" s="89">
        <v>293</v>
      </c>
      <c r="Z72" s="90">
        <v>13.4</v>
      </c>
      <c r="AA72" s="88">
        <v>1003</v>
      </c>
      <c r="AB72" s="93">
        <v>167</v>
      </c>
      <c r="AC72" s="93">
        <v>90.5</v>
      </c>
      <c r="AD72" s="89">
        <v>222</v>
      </c>
      <c r="AE72" s="93">
        <v>245</v>
      </c>
      <c r="AF72" s="89">
        <v>215</v>
      </c>
      <c r="AG72" s="89">
        <v>240</v>
      </c>
      <c r="AH72" s="89">
        <v>73</v>
      </c>
      <c r="AI72" s="89">
        <v>171</v>
      </c>
      <c r="AJ72" s="89">
        <v>185</v>
      </c>
      <c r="AK72" s="89">
        <v>24</v>
      </c>
      <c r="AL72" s="93">
        <v>60</v>
      </c>
      <c r="AM72" s="88">
        <v>892</v>
      </c>
      <c r="AN72" s="93">
        <v>185</v>
      </c>
      <c r="AO72" s="89">
        <v>450</v>
      </c>
      <c r="AP72" s="89">
        <v>57</v>
      </c>
      <c r="AQ72" s="92">
        <v>1638</v>
      </c>
      <c r="AR72" s="89">
        <v>71</v>
      </c>
      <c r="AS72" s="90">
        <v>14.4</v>
      </c>
      <c r="AT72" s="90">
        <v>22.6</v>
      </c>
      <c r="AU72" s="88">
        <v>1345</v>
      </c>
      <c r="AV72" s="89">
        <v>855</v>
      </c>
      <c r="AW72" s="89">
        <v>512</v>
      </c>
      <c r="AX72" s="91">
        <v>13.5</v>
      </c>
      <c r="AY72" s="91">
        <v>14</v>
      </c>
      <c r="AZ72" s="89">
        <v>231</v>
      </c>
      <c r="BA72" s="90">
        <v>15.6</v>
      </c>
      <c r="BB72" s="89">
        <v>856</v>
      </c>
      <c r="BC72" s="89">
        <v>239</v>
      </c>
      <c r="BD72" s="89">
        <v>244</v>
      </c>
      <c r="BE72" s="89">
        <v>297</v>
      </c>
      <c r="BF72" s="89">
        <v>712</v>
      </c>
      <c r="BG72" s="89">
        <v>229</v>
      </c>
      <c r="BH72" s="88">
        <v>1040</v>
      </c>
    </row>
    <row r="73" spans="1:60">
      <c r="A73" s="97">
        <v>187</v>
      </c>
      <c r="B73" s="91" t="s">
        <v>1006</v>
      </c>
      <c r="C73" s="91" t="s">
        <v>1005</v>
      </c>
      <c r="D73" s="95">
        <v>34150</v>
      </c>
      <c r="E73" s="96">
        <v>21.305954825462013</v>
      </c>
      <c r="F73" s="95" t="s">
        <v>1004</v>
      </c>
      <c r="G73" s="95" t="s">
        <v>1003</v>
      </c>
      <c r="H73" s="95" t="s">
        <v>1002</v>
      </c>
      <c r="I73" s="90">
        <v>49.4</v>
      </c>
      <c r="J73" s="92">
        <v>1626</v>
      </c>
      <c r="K73" s="94">
        <f t="shared" si="4"/>
        <v>162.6</v>
      </c>
      <c r="L73" s="94">
        <f t="shared" si="5"/>
        <v>18.684688691905368</v>
      </c>
      <c r="M73" s="92"/>
      <c r="N73" s="92">
        <v>896</v>
      </c>
      <c r="O73" s="89">
        <v>362</v>
      </c>
      <c r="P73" s="89">
        <v>186</v>
      </c>
      <c r="Q73" s="89">
        <v>150</v>
      </c>
      <c r="R73" s="88">
        <v>778</v>
      </c>
      <c r="S73" s="88">
        <v>631</v>
      </c>
      <c r="T73" s="89">
        <v>311</v>
      </c>
      <c r="U73" s="91">
        <v>76</v>
      </c>
      <c r="V73" s="93">
        <v>93.5</v>
      </c>
      <c r="W73" s="89">
        <v>90</v>
      </c>
      <c r="X73" s="89">
        <v>56</v>
      </c>
      <c r="Y73" s="89">
        <v>283</v>
      </c>
      <c r="Z73" s="90">
        <v>12.6</v>
      </c>
      <c r="AA73" s="88">
        <v>998</v>
      </c>
      <c r="AB73" s="93">
        <v>152.5</v>
      </c>
      <c r="AC73" s="93">
        <v>96</v>
      </c>
      <c r="AD73" s="89">
        <v>233</v>
      </c>
      <c r="AE73" s="93">
        <v>242.5</v>
      </c>
      <c r="AF73" s="89">
        <v>220</v>
      </c>
      <c r="AG73" s="89">
        <v>222</v>
      </c>
      <c r="AH73" s="89">
        <v>73</v>
      </c>
      <c r="AI73" s="89">
        <v>177</v>
      </c>
      <c r="AJ73" s="89">
        <v>187</v>
      </c>
      <c r="AK73" s="89">
        <v>27</v>
      </c>
      <c r="AL73" s="93">
        <v>62</v>
      </c>
      <c r="AM73" s="88">
        <v>886</v>
      </c>
      <c r="AN73" s="93">
        <v>176</v>
      </c>
      <c r="AO73" s="89">
        <v>444</v>
      </c>
      <c r="AP73" s="89">
        <v>69</v>
      </c>
      <c r="AQ73" s="92">
        <v>1631</v>
      </c>
      <c r="AR73" s="89">
        <v>76</v>
      </c>
      <c r="AS73" s="90">
        <v>16.399999999999999</v>
      </c>
      <c r="AT73" s="90">
        <v>28</v>
      </c>
      <c r="AU73" s="88">
        <v>1325</v>
      </c>
      <c r="AV73" s="89">
        <v>832</v>
      </c>
      <c r="AW73" s="89">
        <v>492.1</v>
      </c>
      <c r="AX73" s="91">
        <v>13</v>
      </c>
      <c r="AY73" s="91">
        <v>8.5</v>
      </c>
      <c r="AZ73" s="89">
        <v>222</v>
      </c>
      <c r="BA73" s="90">
        <v>20.2</v>
      </c>
      <c r="BB73" s="89">
        <v>846</v>
      </c>
      <c r="BC73" s="89">
        <v>236</v>
      </c>
      <c r="BD73" s="89">
        <v>240</v>
      </c>
      <c r="BE73" s="89">
        <v>299</v>
      </c>
      <c r="BF73" s="89">
        <v>693</v>
      </c>
      <c r="BG73" s="89">
        <v>230</v>
      </c>
      <c r="BH73" s="88">
        <v>1035</v>
      </c>
    </row>
    <row r="74" spans="1:60">
      <c r="A74" s="97">
        <v>188</v>
      </c>
      <c r="B74" s="91" t="s">
        <v>1006</v>
      </c>
      <c r="C74" s="91" t="s">
        <v>1005</v>
      </c>
      <c r="D74" s="95">
        <v>34150</v>
      </c>
      <c r="E74" s="96">
        <v>19.775496235455169</v>
      </c>
      <c r="F74" s="95" t="s">
        <v>1004</v>
      </c>
      <c r="G74" s="95" t="s">
        <v>1003</v>
      </c>
      <c r="H74" s="95" t="s">
        <v>1002</v>
      </c>
      <c r="I74" s="90">
        <v>48</v>
      </c>
      <c r="J74" s="92">
        <v>1559</v>
      </c>
      <c r="K74" s="94">
        <f t="shared" si="4"/>
        <v>155.9</v>
      </c>
      <c r="L74" s="94">
        <f t="shared" si="5"/>
        <v>19.74917722047611</v>
      </c>
      <c r="M74" s="92"/>
      <c r="N74" s="92">
        <v>846</v>
      </c>
      <c r="O74" s="89">
        <v>365</v>
      </c>
      <c r="P74" s="89">
        <v>176</v>
      </c>
      <c r="Q74" s="89">
        <v>167</v>
      </c>
      <c r="R74" s="88">
        <v>774</v>
      </c>
      <c r="S74" s="88">
        <v>645</v>
      </c>
      <c r="T74" s="89">
        <v>340</v>
      </c>
      <c r="U74" s="91">
        <v>81</v>
      </c>
      <c r="V74" s="93">
        <v>90.5</v>
      </c>
      <c r="W74" s="89">
        <v>81</v>
      </c>
      <c r="X74" s="89">
        <v>53</v>
      </c>
      <c r="Y74" s="89">
        <v>269</v>
      </c>
      <c r="Z74" s="90">
        <v>13.8</v>
      </c>
      <c r="AA74" s="88">
        <v>946</v>
      </c>
      <c r="AB74" s="93">
        <v>150</v>
      </c>
      <c r="AC74" s="93">
        <v>91</v>
      </c>
      <c r="AD74" s="89">
        <v>225</v>
      </c>
      <c r="AE74" s="93">
        <v>229.5</v>
      </c>
      <c r="AF74" s="89">
        <v>215</v>
      </c>
      <c r="AG74" s="89">
        <v>226</v>
      </c>
      <c r="AH74" s="89">
        <v>74</v>
      </c>
      <c r="AI74" s="89">
        <v>166</v>
      </c>
      <c r="AJ74" s="89">
        <v>176</v>
      </c>
      <c r="AK74" s="89">
        <v>26</v>
      </c>
      <c r="AL74" s="93">
        <v>59</v>
      </c>
      <c r="AM74" s="88">
        <v>875</v>
      </c>
      <c r="AN74" s="93">
        <v>164.5</v>
      </c>
      <c r="AO74" s="89">
        <v>430</v>
      </c>
      <c r="AP74" s="89">
        <v>59</v>
      </c>
      <c r="AQ74" s="92">
        <v>1567</v>
      </c>
      <c r="AR74" s="89">
        <v>73</v>
      </c>
      <c r="AS74" s="90">
        <v>12.6</v>
      </c>
      <c r="AT74" s="90">
        <v>19.399999999999999</v>
      </c>
      <c r="AU74" s="88">
        <v>1250</v>
      </c>
      <c r="AV74" s="89">
        <v>787</v>
      </c>
      <c r="AW74" s="89">
        <v>515</v>
      </c>
      <c r="AX74" s="91">
        <v>12.5</v>
      </c>
      <c r="AY74" s="91">
        <v>10.5</v>
      </c>
      <c r="AZ74" s="89">
        <v>234</v>
      </c>
      <c r="BA74" s="90">
        <v>15.4</v>
      </c>
      <c r="BB74" s="89">
        <v>785</v>
      </c>
      <c r="BC74" s="89">
        <v>226</v>
      </c>
      <c r="BD74" s="89">
        <v>234</v>
      </c>
      <c r="BE74" s="89">
        <v>283</v>
      </c>
      <c r="BF74" s="89">
        <v>673</v>
      </c>
      <c r="BG74" s="89">
        <v>245</v>
      </c>
      <c r="BH74" s="88">
        <v>986</v>
      </c>
    </row>
    <row r="75" spans="1:60" ht="14.25">
      <c r="A75" s="97">
        <v>189</v>
      </c>
      <c r="B75" s="91" t="s">
        <v>1006</v>
      </c>
      <c r="C75" s="91" t="s">
        <v>1005</v>
      </c>
      <c r="D75" s="95">
        <v>34150</v>
      </c>
      <c r="E75" s="96">
        <v>19.646817248459961</v>
      </c>
      <c r="F75" s="95" t="s">
        <v>1004</v>
      </c>
      <c r="G75" s="95" t="s">
        <v>1003</v>
      </c>
      <c r="H75" s="95" t="s">
        <v>1002</v>
      </c>
      <c r="I75" s="90">
        <v>66.2</v>
      </c>
      <c r="J75" s="92">
        <v>1598</v>
      </c>
      <c r="K75" s="94">
        <f t="shared" si="4"/>
        <v>159.80000000000001</v>
      </c>
      <c r="L75" s="94">
        <f t="shared" si="5"/>
        <v>25.924144855662817</v>
      </c>
      <c r="M75" s="92"/>
      <c r="N75" s="92">
        <v>860</v>
      </c>
      <c r="O75" s="89">
        <v>376</v>
      </c>
      <c r="P75" s="89">
        <v>178</v>
      </c>
      <c r="Q75" s="89">
        <v>160</v>
      </c>
      <c r="R75" s="88">
        <v>927</v>
      </c>
      <c r="S75" s="88">
        <v>729</v>
      </c>
      <c r="T75" s="89">
        <v>408</v>
      </c>
      <c r="U75" s="91">
        <v>79</v>
      </c>
      <c r="V75" s="93">
        <v>94</v>
      </c>
      <c r="W75" s="89">
        <v>97</v>
      </c>
      <c r="X75" s="89">
        <v>60</v>
      </c>
      <c r="Y75" s="89">
        <v>282</v>
      </c>
      <c r="Z75" s="101">
        <v>30</v>
      </c>
      <c r="AA75" s="88">
        <v>977</v>
      </c>
      <c r="AB75" s="93">
        <v>152.5</v>
      </c>
      <c r="AC75" s="93">
        <v>94.5</v>
      </c>
      <c r="AD75" s="89">
        <v>236</v>
      </c>
      <c r="AE75" s="93">
        <v>235</v>
      </c>
      <c r="AF75" s="89">
        <v>259</v>
      </c>
      <c r="AG75" s="89">
        <v>228</v>
      </c>
      <c r="AH75" s="89">
        <v>81</v>
      </c>
      <c r="AI75" s="89">
        <v>174</v>
      </c>
      <c r="AJ75" s="89">
        <v>181</v>
      </c>
      <c r="AK75" s="89">
        <v>28</v>
      </c>
      <c r="AL75" s="93">
        <v>63</v>
      </c>
      <c r="AM75" s="88">
        <v>974</v>
      </c>
      <c r="AN75" s="93">
        <v>171</v>
      </c>
      <c r="AO75" s="89">
        <v>436</v>
      </c>
      <c r="AP75" s="89">
        <v>68</v>
      </c>
      <c r="AQ75" s="92">
        <v>1603</v>
      </c>
      <c r="AR75" s="89">
        <v>76</v>
      </c>
      <c r="AS75" s="90">
        <v>27.8</v>
      </c>
      <c r="AT75" s="90">
        <v>35.200000000000003</v>
      </c>
      <c r="AU75" s="88">
        <v>1287</v>
      </c>
      <c r="AV75" s="89">
        <v>802</v>
      </c>
      <c r="AW75" s="89">
        <v>599</v>
      </c>
      <c r="AX75" s="91">
        <v>10.5</v>
      </c>
      <c r="AY75" s="91">
        <v>7</v>
      </c>
      <c r="AZ75" s="89">
        <v>236</v>
      </c>
      <c r="BA75" s="90">
        <v>30.6</v>
      </c>
      <c r="BB75" s="89">
        <v>832</v>
      </c>
      <c r="BC75" s="89">
        <v>295</v>
      </c>
      <c r="BD75" s="89">
        <v>298</v>
      </c>
      <c r="BE75" s="89">
        <v>290</v>
      </c>
      <c r="BF75" s="89">
        <v>690</v>
      </c>
      <c r="BG75" s="89">
        <v>268</v>
      </c>
      <c r="BH75" s="88">
        <v>1016</v>
      </c>
    </row>
    <row r="76" spans="1:60">
      <c r="A76" s="97">
        <v>190</v>
      </c>
      <c r="B76" s="91" t="s">
        <v>1006</v>
      </c>
      <c r="C76" s="91" t="s">
        <v>1005</v>
      </c>
      <c r="D76" s="95">
        <v>34151</v>
      </c>
      <c r="E76" s="96">
        <v>19.920602327173167</v>
      </c>
      <c r="F76" s="95" t="s">
        <v>1004</v>
      </c>
      <c r="G76" s="95" t="s">
        <v>1003</v>
      </c>
      <c r="H76" s="95" t="s">
        <v>1002</v>
      </c>
      <c r="I76" s="90">
        <v>62.2</v>
      </c>
      <c r="J76" s="92">
        <v>1652</v>
      </c>
      <c r="K76" s="94">
        <f t="shared" si="4"/>
        <v>165.2</v>
      </c>
      <c r="L76" s="94">
        <f t="shared" si="5"/>
        <v>22.791363026106737</v>
      </c>
      <c r="M76" s="92"/>
      <c r="N76" s="92">
        <v>874</v>
      </c>
      <c r="O76" s="89">
        <v>379</v>
      </c>
      <c r="P76" s="89">
        <v>188</v>
      </c>
      <c r="Q76" s="89">
        <v>152</v>
      </c>
      <c r="R76" s="88">
        <v>918</v>
      </c>
      <c r="S76" s="88">
        <v>729</v>
      </c>
      <c r="T76" s="89">
        <v>375</v>
      </c>
      <c r="U76" s="91">
        <v>75</v>
      </c>
      <c r="V76" s="93">
        <v>96</v>
      </c>
      <c r="W76" s="89">
        <v>94</v>
      </c>
      <c r="X76" s="89">
        <v>59</v>
      </c>
      <c r="Y76" s="89">
        <v>293</v>
      </c>
      <c r="Z76" s="90">
        <v>12.2</v>
      </c>
      <c r="AA76" s="88">
        <v>982</v>
      </c>
      <c r="AB76" s="93">
        <v>154</v>
      </c>
      <c r="AC76" s="93">
        <v>100</v>
      </c>
      <c r="AD76" s="89">
        <v>245</v>
      </c>
      <c r="AE76" s="93">
        <v>246</v>
      </c>
      <c r="AF76" s="89">
        <v>232</v>
      </c>
      <c r="AG76" s="89">
        <v>224</v>
      </c>
      <c r="AH76" s="89">
        <v>78</v>
      </c>
      <c r="AI76" s="89">
        <v>178</v>
      </c>
      <c r="AJ76" s="89">
        <v>183</v>
      </c>
      <c r="AK76" s="89">
        <v>27</v>
      </c>
      <c r="AL76" s="93">
        <v>65.5</v>
      </c>
      <c r="AM76" s="88">
        <v>942</v>
      </c>
      <c r="AN76" s="93">
        <v>180</v>
      </c>
      <c r="AO76" s="89">
        <v>444</v>
      </c>
      <c r="AP76" s="89">
        <v>64</v>
      </c>
      <c r="AQ76" s="92">
        <v>1657</v>
      </c>
      <c r="AR76" s="89">
        <v>78</v>
      </c>
      <c r="AS76" s="90">
        <v>20</v>
      </c>
      <c r="AT76" s="90">
        <v>26.2</v>
      </c>
      <c r="AU76" s="88">
        <v>1333</v>
      </c>
      <c r="AV76" s="89">
        <v>806</v>
      </c>
      <c r="AW76" s="89">
        <v>525</v>
      </c>
      <c r="AX76" s="91">
        <v>7</v>
      </c>
      <c r="AY76" s="91">
        <v>7.5</v>
      </c>
      <c r="AZ76" s="89">
        <v>235</v>
      </c>
      <c r="BA76" s="90">
        <v>15.6</v>
      </c>
      <c r="BB76" s="89">
        <v>817</v>
      </c>
      <c r="BC76" s="89">
        <v>258</v>
      </c>
      <c r="BD76" s="89">
        <v>259</v>
      </c>
      <c r="BE76" s="89">
        <v>303</v>
      </c>
      <c r="BF76" s="89">
        <v>699</v>
      </c>
      <c r="BG76" s="89">
        <v>258</v>
      </c>
      <c r="BH76" s="88">
        <v>1032</v>
      </c>
    </row>
    <row r="77" spans="1:60" ht="14.25">
      <c r="A77" s="97">
        <v>191</v>
      </c>
      <c r="B77" s="91" t="s">
        <v>1006</v>
      </c>
      <c r="C77" s="91" t="s">
        <v>1005</v>
      </c>
      <c r="D77" s="95">
        <v>34151</v>
      </c>
      <c r="E77" s="96">
        <v>21.916495550992472</v>
      </c>
      <c r="F77" s="95" t="s">
        <v>1004</v>
      </c>
      <c r="G77" s="95" t="s">
        <v>1003</v>
      </c>
      <c r="H77" s="95" t="s">
        <v>1002</v>
      </c>
      <c r="I77" s="101">
        <v>77.2</v>
      </c>
      <c r="J77" s="92">
        <v>1721</v>
      </c>
      <c r="K77" s="94">
        <f t="shared" si="4"/>
        <v>172.1</v>
      </c>
      <c r="L77" s="94">
        <f t="shared" si="5"/>
        <v>26.064869788756386</v>
      </c>
      <c r="M77" s="92"/>
      <c r="N77" s="92">
        <v>949</v>
      </c>
      <c r="O77" s="89">
        <v>380</v>
      </c>
      <c r="P77" s="89">
        <v>199</v>
      </c>
      <c r="Q77" s="89">
        <v>159</v>
      </c>
      <c r="R77" s="88">
        <v>979</v>
      </c>
      <c r="S77" s="88">
        <v>796</v>
      </c>
      <c r="T77" s="89">
        <v>409</v>
      </c>
      <c r="U77" s="91">
        <v>77</v>
      </c>
      <c r="V77" s="100">
        <v>107</v>
      </c>
      <c r="W77" s="89">
        <v>98</v>
      </c>
      <c r="X77" s="89">
        <v>61</v>
      </c>
      <c r="Y77" s="89">
        <v>317</v>
      </c>
      <c r="Z77" s="90">
        <v>20</v>
      </c>
      <c r="AA77" s="88">
        <v>1049</v>
      </c>
      <c r="AB77" s="93">
        <v>165.5</v>
      </c>
      <c r="AC77" s="100">
        <v>110</v>
      </c>
      <c r="AD77" s="89">
        <v>261</v>
      </c>
      <c r="AE77" s="93">
        <v>258</v>
      </c>
      <c r="AF77" s="89">
        <v>258</v>
      </c>
      <c r="AG77" s="89">
        <v>244</v>
      </c>
      <c r="AH77" s="89">
        <v>85</v>
      </c>
      <c r="AI77" s="89">
        <v>185</v>
      </c>
      <c r="AJ77" s="89">
        <v>195</v>
      </c>
      <c r="AK77" s="89">
        <v>26</v>
      </c>
      <c r="AL77" s="93">
        <v>70</v>
      </c>
      <c r="AM77" s="88">
        <v>1035</v>
      </c>
      <c r="AN77" s="93">
        <v>191</v>
      </c>
      <c r="AO77" s="89">
        <v>481</v>
      </c>
      <c r="AP77" s="89">
        <v>65</v>
      </c>
      <c r="AQ77" s="92">
        <v>1729</v>
      </c>
      <c r="AR77" s="89">
        <v>81</v>
      </c>
      <c r="AS77" s="90">
        <v>31.6</v>
      </c>
      <c r="AT77" s="90">
        <v>31.4</v>
      </c>
      <c r="AU77" s="88">
        <v>1413</v>
      </c>
      <c r="AV77" s="89">
        <v>877</v>
      </c>
      <c r="AW77" s="89">
        <v>638</v>
      </c>
      <c r="AX77" s="91">
        <v>5</v>
      </c>
      <c r="AY77" s="91">
        <v>16.5</v>
      </c>
      <c r="AZ77" s="88">
        <v>9999</v>
      </c>
      <c r="BA77" s="90">
        <v>25.6</v>
      </c>
      <c r="BB77" s="89">
        <v>901</v>
      </c>
      <c r="BC77" s="89">
        <v>301</v>
      </c>
      <c r="BD77" s="89">
        <v>311</v>
      </c>
      <c r="BE77" s="89">
        <v>310</v>
      </c>
      <c r="BF77" s="89">
        <v>741</v>
      </c>
      <c r="BG77" s="89">
        <v>274</v>
      </c>
      <c r="BH77" s="88">
        <v>1090</v>
      </c>
    </row>
    <row r="78" spans="1:60" ht="14.25">
      <c r="A78" s="97">
        <v>192</v>
      </c>
      <c r="B78" s="91" t="s">
        <v>1006</v>
      </c>
      <c r="C78" s="91" t="s">
        <v>1005</v>
      </c>
      <c r="D78" s="95">
        <v>34151</v>
      </c>
      <c r="E78" s="96">
        <v>19.375770020533881</v>
      </c>
      <c r="F78" s="95" t="s">
        <v>1004</v>
      </c>
      <c r="G78" s="95" t="s">
        <v>1003</v>
      </c>
      <c r="H78" s="95" t="s">
        <v>1002</v>
      </c>
      <c r="I78" s="90">
        <v>66.2</v>
      </c>
      <c r="J78" s="92">
        <v>1637</v>
      </c>
      <c r="K78" s="94">
        <f t="shared" si="4"/>
        <v>163.69999999999999</v>
      </c>
      <c r="L78" s="94">
        <f t="shared" si="5"/>
        <v>24.703621842031904</v>
      </c>
      <c r="M78" s="92"/>
      <c r="N78" s="92">
        <v>890</v>
      </c>
      <c r="O78" s="89">
        <v>387</v>
      </c>
      <c r="P78" s="89">
        <v>180</v>
      </c>
      <c r="Q78" s="99">
        <v>9999</v>
      </c>
      <c r="R78" s="88">
        <v>876</v>
      </c>
      <c r="S78" s="88">
        <v>722</v>
      </c>
      <c r="T78" s="89">
        <v>406</v>
      </c>
      <c r="U78" s="91">
        <v>73.5</v>
      </c>
      <c r="V78" s="93">
        <v>93</v>
      </c>
      <c r="W78" s="89">
        <v>91</v>
      </c>
      <c r="X78" s="89">
        <v>54</v>
      </c>
      <c r="Y78" s="89">
        <v>299</v>
      </c>
      <c r="Z78" s="90">
        <v>27.2</v>
      </c>
      <c r="AA78" s="88">
        <v>975</v>
      </c>
      <c r="AB78" s="93">
        <v>157.5</v>
      </c>
      <c r="AC78" s="93">
        <v>97</v>
      </c>
      <c r="AD78" s="89">
        <v>236</v>
      </c>
      <c r="AE78" s="93">
        <v>245</v>
      </c>
      <c r="AF78" s="89">
        <v>229</v>
      </c>
      <c r="AG78" s="89">
        <v>223</v>
      </c>
      <c r="AH78" s="89">
        <v>74</v>
      </c>
      <c r="AI78" s="89">
        <v>170</v>
      </c>
      <c r="AJ78" s="89">
        <v>177</v>
      </c>
      <c r="AK78" s="89">
        <v>26</v>
      </c>
      <c r="AL78" s="93">
        <v>64.5</v>
      </c>
      <c r="AM78" s="88">
        <v>1056</v>
      </c>
      <c r="AN78" s="93">
        <v>185.5</v>
      </c>
      <c r="AO78" s="89">
        <v>453</v>
      </c>
      <c r="AP78" s="89">
        <v>64</v>
      </c>
      <c r="AQ78" s="92">
        <v>1640</v>
      </c>
      <c r="AR78" s="89">
        <v>71</v>
      </c>
      <c r="AS78" s="90">
        <v>20.399999999999999</v>
      </c>
      <c r="AT78" s="90">
        <v>25.8</v>
      </c>
      <c r="AU78" s="88">
        <v>1325</v>
      </c>
      <c r="AV78" s="89">
        <v>841</v>
      </c>
      <c r="AW78" s="89">
        <v>629</v>
      </c>
      <c r="AX78" s="91">
        <v>15</v>
      </c>
      <c r="AY78" s="91">
        <v>-5</v>
      </c>
      <c r="AZ78" s="89">
        <v>237</v>
      </c>
      <c r="BA78" s="90">
        <v>22.4</v>
      </c>
      <c r="BB78" s="89">
        <v>836</v>
      </c>
      <c r="BC78" s="89">
        <v>265</v>
      </c>
      <c r="BD78" s="89">
        <v>267</v>
      </c>
      <c r="BE78" s="89">
        <v>304</v>
      </c>
      <c r="BF78" s="89">
        <v>696</v>
      </c>
      <c r="BG78" s="89">
        <v>260</v>
      </c>
      <c r="BH78" s="88">
        <v>1037</v>
      </c>
    </row>
    <row r="79" spans="1:60">
      <c r="A79" s="97">
        <v>193</v>
      </c>
      <c r="B79" s="91" t="s">
        <v>1006</v>
      </c>
      <c r="C79" s="91" t="s">
        <v>1005</v>
      </c>
      <c r="D79" s="95">
        <v>34150</v>
      </c>
      <c r="E79" s="96">
        <v>20.23545516769336</v>
      </c>
      <c r="F79" s="95" t="s">
        <v>1004</v>
      </c>
      <c r="G79" s="95" t="s">
        <v>1003</v>
      </c>
      <c r="H79" s="95" t="s">
        <v>1002</v>
      </c>
      <c r="I79" s="90">
        <v>51.2</v>
      </c>
      <c r="J79" s="92">
        <v>1652</v>
      </c>
      <c r="K79" s="94">
        <f t="shared" si="4"/>
        <v>165.2</v>
      </c>
      <c r="L79" s="94">
        <f t="shared" si="5"/>
        <v>18.76073612438368</v>
      </c>
      <c r="M79" s="92"/>
      <c r="N79" s="92">
        <v>910</v>
      </c>
      <c r="O79" s="89">
        <v>369</v>
      </c>
      <c r="P79" s="89">
        <v>190</v>
      </c>
      <c r="Q79" s="89">
        <v>156</v>
      </c>
      <c r="R79" s="88">
        <v>810</v>
      </c>
      <c r="S79" s="88">
        <v>591</v>
      </c>
      <c r="T79" s="89">
        <v>340</v>
      </c>
      <c r="U79" s="91">
        <v>81.5</v>
      </c>
      <c r="V79" s="93">
        <v>86.5</v>
      </c>
      <c r="W79" s="89">
        <v>89</v>
      </c>
      <c r="X79" s="89">
        <v>59</v>
      </c>
      <c r="Y79" s="89">
        <v>256</v>
      </c>
      <c r="Z79" s="90">
        <v>18.399999999999999</v>
      </c>
      <c r="AA79" s="88">
        <v>1005</v>
      </c>
      <c r="AB79" s="93">
        <v>158</v>
      </c>
      <c r="AC79" s="93">
        <v>88</v>
      </c>
      <c r="AD79" s="89">
        <v>222</v>
      </c>
      <c r="AE79" s="93">
        <v>244</v>
      </c>
      <c r="AF79" s="89">
        <v>232</v>
      </c>
      <c r="AG79" s="89">
        <v>248</v>
      </c>
      <c r="AH79" s="89">
        <v>76</v>
      </c>
      <c r="AI79" s="89">
        <v>175</v>
      </c>
      <c r="AJ79" s="89">
        <v>187</v>
      </c>
      <c r="AK79" s="89">
        <v>26</v>
      </c>
      <c r="AL79" s="93">
        <v>59</v>
      </c>
      <c r="AM79" s="88">
        <v>869</v>
      </c>
      <c r="AN79" s="93">
        <v>172</v>
      </c>
      <c r="AO79" s="89">
        <v>465</v>
      </c>
      <c r="AP79" s="89">
        <v>65</v>
      </c>
      <c r="AQ79" s="92">
        <v>1658</v>
      </c>
      <c r="AR79" s="89">
        <v>78</v>
      </c>
      <c r="AS79" s="90">
        <v>17.399999999999999</v>
      </c>
      <c r="AT79" s="90">
        <v>23.2</v>
      </c>
      <c r="AU79" s="88">
        <v>1335</v>
      </c>
      <c r="AV79" s="89">
        <v>837</v>
      </c>
      <c r="AW79" s="89">
        <v>523</v>
      </c>
      <c r="AX79" s="91">
        <v>15.5</v>
      </c>
      <c r="AY79" s="91">
        <v>1.5</v>
      </c>
      <c r="AZ79" s="89">
        <v>229</v>
      </c>
      <c r="BA79" s="90">
        <v>20.399999999999999</v>
      </c>
      <c r="BB79" s="89">
        <v>855</v>
      </c>
      <c r="BC79" s="89">
        <v>245</v>
      </c>
      <c r="BD79" s="89">
        <v>246</v>
      </c>
      <c r="BE79" s="89">
        <v>307</v>
      </c>
      <c r="BF79" s="89">
        <v>729</v>
      </c>
      <c r="BG79" s="89">
        <v>220</v>
      </c>
      <c r="BH79" s="88">
        <v>1064</v>
      </c>
    </row>
    <row r="80" spans="1:60">
      <c r="A80" s="97">
        <v>194</v>
      </c>
      <c r="B80" s="91" t="s">
        <v>1006</v>
      </c>
      <c r="C80" s="91" t="s">
        <v>1005</v>
      </c>
      <c r="D80" s="95">
        <v>34151</v>
      </c>
      <c r="E80" s="96">
        <v>19.93429158110883</v>
      </c>
      <c r="F80" s="95" t="s">
        <v>1004</v>
      </c>
      <c r="G80" s="95" t="s">
        <v>1003</v>
      </c>
      <c r="H80" s="95" t="s">
        <v>1002</v>
      </c>
      <c r="I80" s="90">
        <v>53.4</v>
      </c>
      <c r="J80" s="92">
        <v>1638</v>
      </c>
      <c r="K80" s="94">
        <f t="shared" si="4"/>
        <v>163.80000000000001</v>
      </c>
      <c r="L80" s="94">
        <f t="shared" si="5"/>
        <v>19.902767155514411</v>
      </c>
      <c r="M80" s="92"/>
      <c r="N80" s="92">
        <v>897</v>
      </c>
      <c r="O80" s="89">
        <v>368</v>
      </c>
      <c r="P80" s="89">
        <v>183</v>
      </c>
      <c r="Q80" s="89">
        <v>156</v>
      </c>
      <c r="R80" s="88">
        <v>804</v>
      </c>
      <c r="S80" s="88">
        <v>653</v>
      </c>
      <c r="T80" s="89">
        <v>355</v>
      </c>
      <c r="U80" s="91">
        <v>79</v>
      </c>
      <c r="V80" s="93">
        <v>94</v>
      </c>
      <c r="W80" s="89">
        <v>88</v>
      </c>
      <c r="X80" s="89">
        <v>56</v>
      </c>
      <c r="Y80" s="89">
        <v>283</v>
      </c>
      <c r="Z80" s="90">
        <v>18.399999999999999</v>
      </c>
      <c r="AA80" s="88">
        <v>1021</v>
      </c>
      <c r="AB80" s="93">
        <v>154</v>
      </c>
      <c r="AC80" s="93">
        <v>95.5</v>
      </c>
      <c r="AD80" s="89">
        <v>236</v>
      </c>
      <c r="AE80" s="93">
        <v>245</v>
      </c>
      <c r="AF80" s="89">
        <v>217</v>
      </c>
      <c r="AG80" s="89">
        <v>223</v>
      </c>
      <c r="AH80" s="89">
        <v>74</v>
      </c>
      <c r="AI80" s="89">
        <v>177</v>
      </c>
      <c r="AJ80" s="89">
        <v>189</v>
      </c>
      <c r="AK80" s="89">
        <v>24</v>
      </c>
      <c r="AL80" s="93">
        <v>59.5</v>
      </c>
      <c r="AM80" s="88">
        <v>898</v>
      </c>
      <c r="AN80" s="93">
        <v>173</v>
      </c>
      <c r="AO80" s="89">
        <v>449</v>
      </c>
      <c r="AP80" s="89">
        <v>65</v>
      </c>
      <c r="AQ80" s="92">
        <v>1644</v>
      </c>
      <c r="AR80" s="89">
        <v>74</v>
      </c>
      <c r="AS80" s="90">
        <v>16.399999999999999</v>
      </c>
      <c r="AT80" s="90">
        <v>18.600000000000001</v>
      </c>
      <c r="AU80" s="88">
        <v>1335</v>
      </c>
      <c r="AV80" s="89">
        <v>854</v>
      </c>
      <c r="AW80" s="89">
        <v>546</v>
      </c>
      <c r="AX80" s="91">
        <v>20.5</v>
      </c>
      <c r="AY80" s="91">
        <v>5.5</v>
      </c>
      <c r="AZ80" s="89">
        <v>231</v>
      </c>
      <c r="BA80" s="90">
        <v>19.600000000000001</v>
      </c>
      <c r="BB80" s="89">
        <v>858</v>
      </c>
      <c r="BC80" s="89">
        <v>233</v>
      </c>
      <c r="BD80" s="89">
        <v>238</v>
      </c>
      <c r="BE80" s="89">
        <v>291</v>
      </c>
      <c r="BF80" s="89">
        <v>695</v>
      </c>
      <c r="BG80" s="89">
        <v>243</v>
      </c>
      <c r="BH80" s="88">
        <v>1054</v>
      </c>
    </row>
    <row r="81" spans="1:60">
      <c r="A81" s="97">
        <v>195</v>
      </c>
      <c r="B81" s="91" t="s">
        <v>1006</v>
      </c>
      <c r="C81" s="91" t="s">
        <v>1005</v>
      </c>
      <c r="D81" s="95">
        <v>34151</v>
      </c>
      <c r="E81" s="96">
        <v>20.049281314168379</v>
      </c>
      <c r="F81" s="95" t="s">
        <v>1004</v>
      </c>
      <c r="G81" s="95" t="s">
        <v>1003</v>
      </c>
      <c r="H81" s="95" t="s">
        <v>1002</v>
      </c>
      <c r="I81" s="90">
        <v>57</v>
      </c>
      <c r="J81" s="92">
        <v>1645</v>
      </c>
      <c r="K81" s="94">
        <f t="shared" si="4"/>
        <v>164.5</v>
      </c>
      <c r="L81" s="94">
        <f t="shared" si="5"/>
        <v>21.064106946535972</v>
      </c>
      <c r="M81" s="92"/>
      <c r="N81" s="92">
        <v>880</v>
      </c>
      <c r="O81" s="89">
        <v>356</v>
      </c>
      <c r="P81" s="89">
        <v>189</v>
      </c>
      <c r="Q81" s="89">
        <v>162</v>
      </c>
      <c r="R81" s="88">
        <v>825</v>
      </c>
      <c r="S81" s="88">
        <v>670</v>
      </c>
      <c r="T81" s="89">
        <v>346</v>
      </c>
      <c r="U81" s="91">
        <v>78.5</v>
      </c>
      <c r="V81" s="93">
        <v>91.5</v>
      </c>
      <c r="W81" s="89">
        <v>90</v>
      </c>
      <c r="X81" s="89">
        <v>59</v>
      </c>
      <c r="Y81" s="89">
        <v>289</v>
      </c>
      <c r="Z81" s="90">
        <v>15.4</v>
      </c>
      <c r="AA81" s="88">
        <v>977</v>
      </c>
      <c r="AB81" s="93">
        <v>159.5</v>
      </c>
      <c r="AC81" s="93">
        <v>94</v>
      </c>
      <c r="AD81" s="89">
        <v>233</v>
      </c>
      <c r="AE81" s="93">
        <v>243.5</v>
      </c>
      <c r="AF81" s="89">
        <v>227</v>
      </c>
      <c r="AG81" s="89">
        <v>221</v>
      </c>
      <c r="AH81" s="89">
        <v>73</v>
      </c>
      <c r="AI81" s="89">
        <v>173</v>
      </c>
      <c r="AJ81" s="89">
        <v>186</v>
      </c>
      <c r="AK81" s="89">
        <v>26</v>
      </c>
      <c r="AL81" s="93">
        <v>57</v>
      </c>
      <c r="AM81" s="88">
        <v>929</v>
      </c>
      <c r="AN81" s="93">
        <v>179</v>
      </c>
      <c r="AO81" s="89">
        <v>430</v>
      </c>
      <c r="AP81" s="89">
        <v>63</v>
      </c>
      <c r="AQ81" s="92">
        <v>1650</v>
      </c>
      <c r="AR81" s="89">
        <v>85</v>
      </c>
      <c r="AS81" s="90">
        <v>21.8</v>
      </c>
      <c r="AT81" s="90">
        <v>29.6</v>
      </c>
      <c r="AU81" s="88">
        <v>1320</v>
      </c>
      <c r="AV81" s="89">
        <v>817</v>
      </c>
      <c r="AW81" s="89">
        <v>549</v>
      </c>
      <c r="AX81" s="91">
        <v>14</v>
      </c>
      <c r="AY81" s="91">
        <v>8.5</v>
      </c>
      <c r="AZ81" s="89">
        <v>233</v>
      </c>
      <c r="BA81" s="90">
        <v>14.8</v>
      </c>
      <c r="BB81" s="89">
        <v>804</v>
      </c>
      <c r="BC81" s="89">
        <v>245</v>
      </c>
      <c r="BD81" s="89">
        <v>245</v>
      </c>
      <c r="BE81" s="89">
        <v>291</v>
      </c>
      <c r="BF81" s="89">
        <v>681</v>
      </c>
      <c r="BG81" s="89">
        <v>249</v>
      </c>
      <c r="BH81" s="88">
        <v>1003</v>
      </c>
    </row>
    <row r="82" spans="1:60">
      <c r="A82" s="97">
        <v>196</v>
      </c>
      <c r="B82" s="91" t="s">
        <v>1006</v>
      </c>
      <c r="C82" s="91" t="s">
        <v>1005</v>
      </c>
      <c r="D82" s="95">
        <v>34152</v>
      </c>
      <c r="E82" s="96">
        <v>19.978097193702943</v>
      </c>
      <c r="F82" s="95" t="s">
        <v>1004</v>
      </c>
      <c r="G82" s="95" t="s">
        <v>1003</v>
      </c>
      <c r="H82" s="95" t="s">
        <v>1002</v>
      </c>
      <c r="I82" s="90">
        <v>47.2</v>
      </c>
      <c r="J82" s="92">
        <v>1576</v>
      </c>
      <c r="K82" s="94">
        <f t="shared" si="4"/>
        <v>157.6</v>
      </c>
      <c r="L82" s="94">
        <f t="shared" si="5"/>
        <v>19.003323971243784</v>
      </c>
      <c r="M82" s="92"/>
      <c r="N82" s="92">
        <v>825</v>
      </c>
      <c r="O82" s="89">
        <v>361</v>
      </c>
      <c r="P82" s="89">
        <v>171</v>
      </c>
      <c r="Q82" s="89">
        <v>157</v>
      </c>
      <c r="R82" s="88">
        <v>804</v>
      </c>
      <c r="S82" s="88">
        <v>603</v>
      </c>
      <c r="T82" s="89">
        <v>323</v>
      </c>
      <c r="U82" s="91">
        <v>77.5</v>
      </c>
      <c r="V82" s="93">
        <v>89</v>
      </c>
      <c r="W82" s="89">
        <v>81</v>
      </c>
      <c r="X82" s="89">
        <v>57</v>
      </c>
      <c r="Y82" s="89">
        <v>254</v>
      </c>
      <c r="Z82" s="90">
        <v>11.2</v>
      </c>
      <c r="AA82" s="88">
        <v>933</v>
      </c>
      <c r="AB82" s="93">
        <v>151.5</v>
      </c>
      <c r="AC82" s="93">
        <v>91.5</v>
      </c>
      <c r="AD82" s="89">
        <v>222</v>
      </c>
      <c r="AE82" s="93">
        <v>235.5</v>
      </c>
      <c r="AF82" s="89">
        <v>217</v>
      </c>
      <c r="AG82" s="89">
        <v>215</v>
      </c>
      <c r="AH82" s="89">
        <v>75</v>
      </c>
      <c r="AI82" s="89">
        <v>171</v>
      </c>
      <c r="AJ82" s="89">
        <v>179</v>
      </c>
      <c r="AK82" s="89">
        <v>24</v>
      </c>
      <c r="AL82" s="93">
        <v>58</v>
      </c>
      <c r="AM82" s="88">
        <v>845</v>
      </c>
      <c r="AN82" s="93">
        <v>172</v>
      </c>
      <c r="AO82" s="89">
        <v>429</v>
      </c>
      <c r="AP82" s="89">
        <v>59</v>
      </c>
      <c r="AQ82" s="92">
        <v>1581</v>
      </c>
      <c r="AR82" s="89">
        <v>73</v>
      </c>
      <c r="AS82" s="90">
        <v>19.600000000000001</v>
      </c>
      <c r="AT82" s="90">
        <v>16</v>
      </c>
      <c r="AU82" s="88">
        <v>1276</v>
      </c>
      <c r="AV82" s="89">
        <v>769</v>
      </c>
      <c r="AW82" s="89">
        <v>488</v>
      </c>
      <c r="AX82" s="91">
        <v>12</v>
      </c>
      <c r="AY82" s="91">
        <v>9</v>
      </c>
      <c r="AZ82" s="89">
        <v>222</v>
      </c>
      <c r="BA82" s="90">
        <v>14.4</v>
      </c>
      <c r="BB82" s="89">
        <v>781</v>
      </c>
      <c r="BC82" s="89">
        <v>224</v>
      </c>
      <c r="BD82" s="89">
        <v>234</v>
      </c>
      <c r="BE82" s="89">
        <v>269</v>
      </c>
      <c r="BF82" s="89">
        <v>656</v>
      </c>
      <c r="BG82" s="89">
        <v>227</v>
      </c>
      <c r="BH82" s="88">
        <v>988</v>
      </c>
    </row>
    <row r="83" spans="1:60">
      <c r="A83" s="97">
        <v>197</v>
      </c>
      <c r="B83" s="91" t="s">
        <v>1006</v>
      </c>
      <c r="C83" s="91" t="s">
        <v>1005</v>
      </c>
      <c r="D83" s="95">
        <v>34152</v>
      </c>
      <c r="E83" s="96">
        <v>20.071184120465436</v>
      </c>
      <c r="F83" s="95" t="s">
        <v>1004</v>
      </c>
      <c r="G83" s="95" t="s">
        <v>1003</v>
      </c>
      <c r="H83" s="95" t="s">
        <v>1002</v>
      </c>
      <c r="I83" s="90">
        <v>48.2</v>
      </c>
      <c r="J83" s="92">
        <v>1518</v>
      </c>
      <c r="K83" s="94">
        <f t="shared" si="4"/>
        <v>151.80000000000001</v>
      </c>
      <c r="L83" s="94">
        <f t="shared" si="5"/>
        <v>20.917197408003389</v>
      </c>
      <c r="M83" s="92"/>
      <c r="N83" s="92">
        <v>793</v>
      </c>
      <c r="O83" s="89">
        <v>360</v>
      </c>
      <c r="P83" s="89">
        <v>191</v>
      </c>
      <c r="Q83" s="89">
        <v>150</v>
      </c>
      <c r="R83" s="88">
        <v>807</v>
      </c>
      <c r="S83" s="88">
        <v>623</v>
      </c>
      <c r="T83" s="89">
        <v>349</v>
      </c>
      <c r="U83" s="91">
        <v>78</v>
      </c>
      <c r="V83" s="93">
        <v>87</v>
      </c>
      <c r="W83" s="89">
        <v>89</v>
      </c>
      <c r="X83" s="89">
        <v>56</v>
      </c>
      <c r="Y83" s="89">
        <v>288</v>
      </c>
      <c r="Z83" s="90">
        <v>17</v>
      </c>
      <c r="AA83" s="88">
        <v>896</v>
      </c>
      <c r="AB83" s="93">
        <v>139.5</v>
      </c>
      <c r="AC83" s="93">
        <v>89</v>
      </c>
      <c r="AD83" s="89">
        <v>220</v>
      </c>
      <c r="AE83" s="93">
        <v>224</v>
      </c>
      <c r="AF83" s="89">
        <v>221</v>
      </c>
      <c r="AG83" s="89">
        <v>215</v>
      </c>
      <c r="AH83" s="89">
        <v>68</v>
      </c>
      <c r="AI83" s="89">
        <v>158</v>
      </c>
      <c r="AJ83" s="89">
        <v>166</v>
      </c>
      <c r="AK83" s="89">
        <v>24</v>
      </c>
      <c r="AL83" s="93">
        <v>57</v>
      </c>
      <c r="AM83" s="88">
        <v>888</v>
      </c>
      <c r="AN83" s="93">
        <v>158.5</v>
      </c>
      <c r="AO83" s="89">
        <v>399</v>
      </c>
      <c r="AP83" s="89">
        <v>57</v>
      </c>
      <c r="AQ83" s="92">
        <v>1525</v>
      </c>
      <c r="AR83" s="89">
        <v>70</v>
      </c>
      <c r="AS83" s="90">
        <v>19.399999999999999</v>
      </c>
      <c r="AT83" s="90">
        <v>26.4</v>
      </c>
      <c r="AU83" s="88">
        <v>1223</v>
      </c>
      <c r="AV83" s="89">
        <v>758</v>
      </c>
      <c r="AW83" s="89">
        <v>524</v>
      </c>
      <c r="AX83" s="91">
        <v>2.5</v>
      </c>
      <c r="AY83" s="91">
        <v>6</v>
      </c>
      <c r="AZ83" s="89">
        <v>234</v>
      </c>
      <c r="BA83" s="90">
        <v>22.2</v>
      </c>
      <c r="BB83" s="89">
        <v>746</v>
      </c>
      <c r="BC83" s="89">
        <v>254</v>
      </c>
      <c r="BD83" s="89">
        <v>260</v>
      </c>
      <c r="BE83" s="89">
        <v>264</v>
      </c>
      <c r="BF83" s="89">
        <v>621</v>
      </c>
      <c r="BG83" s="89">
        <v>232</v>
      </c>
      <c r="BH83" s="88">
        <v>936</v>
      </c>
    </row>
    <row r="84" spans="1:60">
      <c r="A84" s="97">
        <v>198</v>
      </c>
      <c r="B84" s="91" t="s">
        <v>1006</v>
      </c>
      <c r="C84" s="91" t="s">
        <v>1005</v>
      </c>
      <c r="D84" s="95">
        <v>34152</v>
      </c>
      <c r="E84" s="96">
        <v>22.146475017111566</v>
      </c>
      <c r="F84" s="95" t="s">
        <v>1004</v>
      </c>
      <c r="G84" s="95" t="s">
        <v>1003</v>
      </c>
      <c r="H84" s="95" t="s">
        <v>1002</v>
      </c>
      <c r="I84" s="90">
        <v>40</v>
      </c>
      <c r="J84" s="92">
        <v>1534</v>
      </c>
      <c r="K84" s="94">
        <f t="shared" si="4"/>
        <v>153.4</v>
      </c>
      <c r="L84" s="94">
        <f t="shared" si="5"/>
        <v>16.998448041693795</v>
      </c>
      <c r="M84" s="92"/>
      <c r="N84" s="92">
        <v>810</v>
      </c>
      <c r="O84" s="89">
        <v>315</v>
      </c>
      <c r="P84" s="89">
        <v>183</v>
      </c>
      <c r="Q84" s="89">
        <v>157</v>
      </c>
      <c r="R84" s="88">
        <v>725</v>
      </c>
      <c r="S84" s="88">
        <v>547</v>
      </c>
      <c r="T84" s="89">
        <v>321</v>
      </c>
      <c r="U84" s="91">
        <v>77.5</v>
      </c>
      <c r="V84" s="93">
        <v>83.5</v>
      </c>
      <c r="W84" s="89">
        <v>85</v>
      </c>
      <c r="X84" s="89">
        <v>52</v>
      </c>
      <c r="Y84" s="89">
        <v>254</v>
      </c>
      <c r="Z84" s="90">
        <v>5.8</v>
      </c>
      <c r="AA84" s="88">
        <v>895</v>
      </c>
      <c r="AB84" s="93">
        <v>140</v>
      </c>
      <c r="AC84" s="93">
        <v>85.5</v>
      </c>
      <c r="AD84" s="89">
        <v>218</v>
      </c>
      <c r="AE84" s="93">
        <v>220.5</v>
      </c>
      <c r="AF84" s="89">
        <v>201</v>
      </c>
      <c r="AG84" s="89">
        <v>208</v>
      </c>
      <c r="AH84" s="89">
        <v>69</v>
      </c>
      <c r="AI84" s="89">
        <v>159</v>
      </c>
      <c r="AJ84" s="89">
        <v>169</v>
      </c>
      <c r="AK84" s="89">
        <v>24</v>
      </c>
      <c r="AL84" s="93">
        <v>56.5</v>
      </c>
      <c r="AM84" s="88">
        <v>793</v>
      </c>
      <c r="AN84" s="93">
        <v>158.5</v>
      </c>
      <c r="AO84" s="89">
        <v>411</v>
      </c>
      <c r="AP84" s="89">
        <v>63</v>
      </c>
      <c r="AQ84" s="92">
        <v>1539</v>
      </c>
      <c r="AR84" s="89">
        <v>75</v>
      </c>
      <c r="AS84" s="90">
        <v>9.1999999999999993</v>
      </c>
      <c r="AT84" s="90">
        <v>11</v>
      </c>
      <c r="AU84" s="88">
        <v>1249</v>
      </c>
      <c r="AV84" s="89">
        <v>747</v>
      </c>
      <c r="AW84" s="89">
        <v>464</v>
      </c>
      <c r="AX84" s="91">
        <v>4</v>
      </c>
      <c r="AY84" s="91">
        <v>9.5</v>
      </c>
      <c r="AZ84" s="89">
        <v>229</v>
      </c>
      <c r="BA84" s="90">
        <v>10</v>
      </c>
      <c r="BB84" s="89">
        <v>764</v>
      </c>
      <c r="BC84" s="89">
        <v>210</v>
      </c>
      <c r="BD84" s="89">
        <v>221</v>
      </c>
      <c r="BE84" s="89">
        <v>256</v>
      </c>
      <c r="BF84" s="89">
        <v>630</v>
      </c>
      <c r="BG84" s="89">
        <v>195</v>
      </c>
      <c r="BH84" s="88">
        <v>958</v>
      </c>
    </row>
    <row r="85" spans="1:60">
      <c r="A85" s="97">
        <v>202</v>
      </c>
      <c r="B85" s="91" t="s">
        <v>1006</v>
      </c>
      <c r="C85" s="91" t="s">
        <v>1005</v>
      </c>
      <c r="D85" s="95">
        <v>34163</v>
      </c>
      <c r="E85" s="96">
        <v>19.54277891854894</v>
      </c>
      <c r="F85" s="95" t="s">
        <v>1004</v>
      </c>
      <c r="G85" s="95" t="s">
        <v>1003</v>
      </c>
      <c r="H85" s="95" t="s">
        <v>1002</v>
      </c>
      <c r="I85" s="90">
        <v>44.6</v>
      </c>
      <c r="J85" s="92">
        <v>1532</v>
      </c>
      <c r="K85" s="94">
        <f t="shared" si="4"/>
        <v>153.19999999999999</v>
      </c>
      <c r="L85" s="94">
        <f t="shared" si="5"/>
        <v>19.002788211795021</v>
      </c>
      <c r="M85" s="92"/>
      <c r="N85" s="92">
        <v>828</v>
      </c>
      <c r="O85" s="89">
        <v>332</v>
      </c>
      <c r="P85" s="89">
        <v>171</v>
      </c>
      <c r="Q85" s="89">
        <v>158</v>
      </c>
      <c r="R85" s="88">
        <v>761</v>
      </c>
      <c r="S85" s="88">
        <v>592</v>
      </c>
      <c r="T85" s="89">
        <v>334</v>
      </c>
      <c r="U85" s="91">
        <v>77</v>
      </c>
      <c r="V85" s="93">
        <v>87</v>
      </c>
      <c r="W85" s="89">
        <v>85</v>
      </c>
      <c r="X85" s="89">
        <v>58</v>
      </c>
      <c r="Y85" s="89">
        <v>269</v>
      </c>
      <c r="Z85" s="90">
        <v>15.6</v>
      </c>
      <c r="AA85" s="88">
        <v>920</v>
      </c>
      <c r="AB85" s="93">
        <v>143.5</v>
      </c>
      <c r="AC85" s="93">
        <v>89</v>
      </c>
      <c r="AD85" s="89">
        <v>227</v>
      </c>
      <c r="AE85" s="93">
        <v>226</v>
      </c>
      <c r="AF85" s="89">
        <v>210</v>
      </c>
      <c r="AG85" s="89">
        <v>211</v>
      </c>
      <c r="AH85" s="89">
        <v>69</v>
      </c>
      <c r="AI85" s="89">
        <v>158</v>
      </c>
      <c r="AJ85" s="89">
        <v>168</v>
      </c>
      <c r="AK85" s="89">
        <v>25</v>
      </c>
      <c r="AL85" s="93">
        <v>55</v>
      </c>
      <c r="AM85" s="88">
        <v>886</v>
      </c>
      <c r="AN85" s="93">
        <v>164.5</v>
      </c>
      <c r="AO85" s="89">
        <v>405</v>
      </c>
      <c r="AP85" s="89">
        <v>64</v>
      </c>
      <c r="AQ85" s="92">
        <v>1538</v>
      </c>
      <c r="AR85" s="89">
        <v>79</v>
      </c>
      <c r="AS85" s="90">
        <v>16.600000000000001</v>
      </c>
      <c r="AT85" s="90">
        <v>24.8</v>
      </c>
      <c r="AU85" s="88">
        <v>1227</v>
      </c>
      <c r="AV85" s="89">
        <v>757</v>
      </c>
      <c r="AW85" s="89">
        <v>515</v>
      </c>
      <c r="AX85" s="91">
        <v>9.5</v>
      </c>
      <c r="AY85" s="91">
        <v>6.5</v>
      </c>
      <c r="AZ85" s="89">
        <v>228</v>
      </c>
      <c r="BA85" s="90">
        <v>15.2</v>
      </c>
      <c r="BB85" s="89">
        <v>764</v>
      </c>
      <c r="BC85" s="89">
        <v>234</v>
      </c>
      <c r="BD85" s="89">
        <v>234</v>
      </c>
      <c r="BE85" s="89">
        <v>257</v>
      </c>
      <c r="BF85" s="89">
        <v>630</v>
      </c>
      <c r="BG85" s="89">
        <v>217</v>
      </c>
      <c r="BH85" s="88">
        <v>950</v>
      </c>
    </row>
    <row r="86" spans="1:60">
      <c r="A86" s="97">
        <v>203</v>
      </c>
      <c r="B86" s="91" t="s">
        <v>1006</v>
      </c>
      <c r="C86" s="91" t="s">
        <v>1005</v>
      </c>
      <c r="D86" s="95">
        <v>34152</v>
      </c>
      <c r="E86" s="96">
        <v>19.76454483230664</v>
      </c>
      <c r="F86" s="95" t="s">
        <v>1004</v>
      </c>
      <c r="G86" s="95" t="s">
        <v>1003</v>
      </c>
      <c r="H86" s="95" t="s">
        <v>1002</v>
      </c>
      <c r="I86" s="90">
        <v>54.4</v>
      </c>
      <c r="J86" s="92">
        <v>1578</v>
      </c>
      <c r="K86" s="94">
        <f t="shared" si="4"/>
        <v>157.80000000000001</v>
      </c>
      <c r="L86" s="94">
        <f t="shared" si="5"/>
        <v>21.846652562724792</v>
      </c>
      <c r="M86" s="92"/>
      <c r="N86" s="92">
        <v>862</v>
      </c>
      <c r="O86" s="89">
        <v>359</v>
      </c>
      <c r="P86" s="89">
        <v>182</v>
      </c>
      <c r="Q86" s="89">
        <v>159</v>
      </c>
      <c r="R86" s="88">
        <v>877</v>
      </c>
      <c r="S86" s="88">
        <v>693</v>
      </c>
      <c r="T86" s="89">
        <v>349</v>
      </c>
      <c r="U86" s="91">
        <v>77.5</v>
      </c>
      <c r="V86" s="93">
        <v>86.5</v>
      </c>
      <c r="W86" s="89">
        <v>86</v>
      </c>
      <c r="X86" s="89">
        <v>57</v>
      </c>
      <c r="Y86" s="89">
        <v>278</v>
      </c>
      <c r="Z86" s="90">
        <v>18.399999999999999</v>
      </c>
      <c r="AA86" s="88">
        <v>965</v>
      </c>
      <c r="AB86" s="93">
        <v>147.5</v>
      </c>
      <c r="AC86" s="93">
        <v>88.5</v>
      </c>
      <c r="AD86" s="89">
        <v>223</v>
      </c>
      <c r="AE86" s="93">
        <v>231.5</v>
      </c>
      <c r="AF86" s="89">
        <v>231</v>
      </c>
      <c r="AG86" s="89">
        <v>224</v>
      </c>
      <c r="AH86" s="89">
        <v>75</v>
      </c>
      <c r="AI86" s="89">
        <v>166</v>
      </c>
      <c r="AJ86" s="89">
        <v>177</v>
      </c>
      <c r="AK86" s="89">
        <v>25</v>
      </c>
      <c r="AL86" s="93">
        <v>61</v>
      </c>
      <c r="AM86" s="88">
        <v>929</v>
      </c>
      <c r="AN86" s="93">
        <v>167</v>
      </c>
      <c r="AO86" s="89">
        <v>434</v>
      </c>
      <c r="AP86" s="89">
        <v>68</v>
      </c>
      <c r="AQ86" s="92">
        <v>1584</v>
      </c>
      <c r="AR86" s="89">
        <v>78</v>
      </c>
      <c r="AS86" s="90">
        <v>27.2</v>
      </c>
      <c r="AT86" s="90">
        <v>37.200000000000003</v>
      </c>
      <c r="AU86" s="88">
        <v>1278</v>
      </c>
      <c r="AV86" s="89">
        <v>791</v>
      </c>
      <c r="AW86" s="89">
        <v>549</v>
      </c>
      <c r="AX86" s="91">
        <v>10.5</v>
      </c>
      <c r="AY86" s="91">
        <v>0</v>
      </c>
      <c r="AZ86" s="89">
        <v>229</v>
      </c>
      <c r="BA86" s="90">
        <v>25.2</v>
      </c>
      <c r="BB86" s="89">
        <v>820</v>
      </c>
      <c r="BC86" s="89">
        <v>261</v>
      </c>
      <c r="BD86" s="89">
        <v>261</v>
      </c>
      <c r="BE86" s="89">
        <v>279</v>
      </c>
      <c r="BF86" s="89">
        <v>678</v>
      </c>
      <c r="BG86" s="89">
        <v>251</v>
      </c>
      <c r="BH86" s="88">
        <v>1010</v>
      </c>
    </row>
    <row r="87" spans="1:60">
      <c r="A87" s="97">
        <v>204</v>
      </c>
      <c r="B87" s="91" t="s">
        <v>1006</v>
      </c>
      <c r="C87" s="91" t="s">
        <v>1005</v>
      </c>
      <c r="D87" s="95">
        <v>34150</v>
      </c>
      <c r="E87" s="96">
        <v>21.965776865160848</v>
      </c>
      <c r="F87" s="95" t="s">
        <v>1004</v>
      </c>
      <c r="G87" s="95" t="s">
        <v>1003</v>
      </c>
      <c r="H87" s="95" t="s">
        <v>1002</v>
      </c>
      <c r="I87" s="90">
        <v>48.8</v>
      </c>
      <c r="J87" s="92">
        <v>1578</v>
      </c>
      <c r="K87" s="94">
        <f t="shared" si="4"/>
        <v>157.80000000000001</v>
      </c>
      <c r="L87" s="94">
        <f t="shared" si="5"/>
        <v>19.597732445973708</v>
      </c>
      <c r="M87" s="92"/>
      <c r="N87" s="92">
        <v>842</v>
      </c>
      <c r="O87" s="89">
        <v>353</v>
      </c>
      <c r="P87" s="89">
        <v>181</v>
      </c>
      <c r="Q87" s="89">
        <v>151</v>
      </c>
      <c r="R87" s="88">
        <v>776</v>
      </c>
      <c r="S87" s="88">
        <v>622</v>
      </c>
      <c r="T87" s="89">
        <v>341</v>
      </c>
      <c r="U87" s="91">
        <v>74</v>
      </c>
      <c r="V87" s="93">
        <v>87</v>
      </c>
      <c r="W87" s="89">
        <v>87</v>
      </c>
      <c r="X87" s="89">
        <v>57</v>
      </c>
      <c r="Y87" s="89">
        <v>277</v>
      </c>
      <c r="Z87" s="90">
        <v>15.4</v>
      </c>
      <c r="AA87" s="88">
        <v>933</v>
      </c>
      <c r="AB87" s="93">
        <v>137.5</v>
      </c>
      <c r="AC87" s="93">
        <v>90</v>
      </c>
      <c r="AD87" s="89">
        <v>226</v>
      </c>
      <c r="AE87" s="93">
        <v>226.5</v>
      </c>
      <c r="AF87" s="89">
        <v>214</v>
      </c>
      <c r="AG87" s="89">
        <v>208</v>
      </c>
      <c r="AH87" s="89">
        <v>71</v>
      </c>
      <c r="AI87" s="89">
        <v>163</v>
      </c>
      <c r="AJ87" s="89">
        <v>174</v>
      </c>
      <c r="AK87" s="89">
        <v>26</v>
      </c>
      <c r="AL87" s="93">
        <v>57</v>
      </c>
      <c r="AM87" s="88">
        <v>884</v>
      </c>
      <c r="AN87" s="93">
        <v>163</v>
      </c>
      <c r="AO87" s="89">
        <v>433</v>
      </c>
      <c r="AP87" s="89">
        <v>62</v>
      </c>
      <c r="AQ87" s="92">
        <v>1586</v>
      </c>
      <c r="AR87" s="89">
        <v>73</v>
      </c>
      <c r="AS87" s="90">
        <v>13.2</v>
      </c>
      <c r="AT87" s="90">
        <v>17</v>
      </c>
      <c r="AU87" s="88">
        <v>1282</v>
      </c>
      <c r="AV87" s="89">
        <v>796</v>
      </c>
      <c r="AW87" s="89">
        <v>535</v>
      </c>
      <c r="AX87" s="91">
        <v>15.5</v>
      </c>
      <c r="AY87" s="91">
        <v>4.5</v>
      </c>
      <c r="AZ87" s="89">
        <v>231</v>
      </c>
      <c r="BA87" s="90">
        <v>14.8</v>
      </c>
      <c r="BB87" s="89">
        <v>797</v>
      </c>
      <c r="BC87" s="89">
        <v>228</v>
      </c>
      <c r="BD87" s="89">
        <v>230</v>
      </c>
      <c r="BE87" s="89">
        <v>282</v>
      </c>
      <c r="BF87" s="89">
        <v>653</v>
      </c>
      <c r="BG87" s="89">
        <v>221</v>
      </c>
      <c r="BH87" s="88">
        <v>1009</v>
      </c>
    </row>
    <row r="88" spans="1:60">
      <c r="A88" s="97">
        <v>205</v>
      </c>
      <c r="B88" s="91" t="s">
        <v>1006</v>
      </c>
      <c r="C88" s="91" t="s">
        <v>1005</v>
      </c>
      <c r="D88" s="95">
        <v>34163</v>
      </c>
      <c r="E88" s="96">
        <v>20.161533196440793</v>
      </c>
      <c r="F88" s="95" t="s">
        <v>1004</v>
      </c>
      <c r="G88" s="95" t="s">
        <v>1003</v>
      </c>
      <c r="H88" s="95" t="s">
        <v>1002</v>
      </c>
      <c r="I88" s="90">
        <v>46.6</v>
      </c>
      <c r="J88" s="92">
        <v>1544</v>
      </c>
      <c r="K88" s="94">
        <f t="shared" si="4"/>
        <v>154.4</v>
      </c>
      <c r="L88" s="94">
        <f t="shared" si="5"/>
        <v>19.547504630996809</v>
      </c>
      <c r="M88" s="92"/>
      <c r="N88" s="92">
        <v>786</v>
      </c>
      <c r="O88" s="89">
        <v>332</v>
      </c>
      <c r="P88" s="89">
        <v>187</v>
      </c>
      <c r="Q88" s="89">
        <v>152</v>
      </c>
      <c r="R88" s="88">
        <v>759</v>
      </c>
      <c r="S88" s="88">
        <v>631</v>
      </c>
      <c r="T88" s="89">
        <v>327</v>
      </c>
      <c r="U88" s="91">
        <v>76</v>
      </c>
      <c r="V88" s="93">
        <v>87</v>
      </c>
      <c r="W88" s="89">
        <v>83</v>
      </c>
      <c r="X88" s="89">
        <v>53</v>
      </c>
      <c r="Y88" s="89">
        <v>282</v>
      </c>
      <c r="Z88" s="90">
        <v>11.6</v>
      </c>
      <c r="AA88" s="88">
        <v>898</v>
      </c>
      <c r="AB88" s="93">
        <v>144.5</v>
      </c>
      <c r="AC88" s="93">
        <v>89.5</v>
      </c>
      <c r="AD88" s="89">
        <v>224</v>
      </c>
      <c r="AE88" s="93">
        <v>226</v>
      </c>
      <c r="AF88" s="89">
        <v>219</v>
      </c>
      <c r="AG88" s="89">
        <v>209</v>
      </c>
      <c r="AH88" s="89">
        <v>72</v>
      </c>
      <c r="AI88" s="89">
        <v>156</v>
      </c>
      <c r="AJ88" s="89">
        <v>170</v>
      </c>
      <c r="AK88" s="89">
        <v>25</v>
      </c>
      <c r="AL88" s="93">
        <v>58</v>
      </c>
      <c r="AM88" s="88">
        <v>920</v>
      </c>
      <c r="AN88" s="93">
        <v>166.5</v>
      </c>
      <c r="AO88" s="89">
        <v>400</v>
      </c>
      <c r="AP88" s="89">
        <v>60</v>
      </c>
      <c r="AQ88" s="92">
        <v>1548</v>
      </c>
      <c r="AR88" s="89">
        <v>75</v>
      </c>
      <c r="AS88" s="90">
        <v>17</v>
      </c>
      <c r="AT88" s="90">
        <v>23.4</v>
      </c>
      <c r="AU88" s="88">
        <v>1225</v>
      </c>
      <c r="AV88" s="89">
        <v>732</v>
      </c>
      <c r="AW88" s="89">
        <v>537</v>
      </c>
      <c r="AX88" s="91">
        <v>12.5</v>
      </c>
      <c r="AY88" s="91">
        <v>10</v>
      </c>
      <c r="AZ88" s="89">
        <v>235</v>
      </c>
      <c r="BA88" s="90">
        <v>14.2</v>
      </c>
      <c r="BB88" s="89">
        <v>736</v>
      </c>
      <c r="BC88" s="89">
        <v>235</v>
      </c>
      <c r="BD88" s="89">
        <v>235</v>
      </c>
      <c r="BE88" s="89">
        <v>265</v>
      </c>
      <c r="BF88" s="89">
        <v>637</v>
      </c>
      <c r="BG88" s="89">
        <v>234</v>
      </c>
      <c r="BH88" s="88">
        <v>936</v>
      </c>
    </row>
    <row r="89" spans="1:60" ht="14.25">
      <c r="A89" s="97">
        <v>206</v>
      </c>
      <c r="B89" s="91" t="s">
        <v>1006</v>
      </c>
      <c r="C89" s="91" t="s">
        <v>1005</v>
      </c>
      <c r="D89" s="95">
        <v>34156</v>
      </c>
      <c r="E89" s="96">
        <v>19.687885010266939</v>
      </c>
      <c r="F89" s="95" t="s">
        <v>1004</v>
      </c>
      <c r="G89" s="95" t="s">
        <v>1003</v>
      </c>
      <c r="H89" s="95" t="s">
        <v>1002</v>
      </c>
      <c r="I89" s="90">
        <v>56.6</v>
      </c>
      <c r="J89" s="92">
        <v>1627</v>
      </c>
      <c r="K89" s="94">
        <f t="shared" si="4"/>
        <v>162.69999999999999</v>
      </c>
      <c r="L89" s="94">
        <f t="shared" si="5"/>
        <v>21.381655370780951</v>
      </c>
      <c r="M89" s="92"/>
      <c r="N89" s="92">
        <v>881</v>
      </c>
      <c r="O89" s="89">
        <v>369</v>
      </c>
      <c r="P89" s="89">
        <v>175</v>
      </c>
      <c r="Q89" s="89">
        <v>159</v>
      </c>
      <c r="R89" s="88">
        <v>830</v>
      </c>
      <c r="S89" s="88">
        <v>669</v>
      </c>
      <c r="T89" s="99">
        <v>9999</v>
      </c>
      <c r="U89" s="91">
        <v>80</v>
      </c>
      <c r="V89" s="93">
        <v>97</v>
      </c>
      <c r="W89" s="89">
        <v>92</v>
      </c>
      <c r="X89" s="89">
        <v>56</v>
      </c>
      <c r="Y89" s="89">
        <v>285</v>
      </c>
      <c r="Z89" s="90">
        <v>12.4</v>
      </c>
      <c r="AA89" s="88">
        <v>991</v>
      </c>
      <c r="AB89" s="93">
        <v>157.5</v>
      </c>
      <c r="AC89" s="93">
        <v>99</v>
      </c>
      <c r="AD89" s="89">
        <v>243</v>
      </c>
      <c r="AE89" s="93">
        <v>245.5</v>
      </c>
      <c r="AF89" s="89">
        <v>230</v>
      </c>
      <c r="AG89" s="89">
        <v>227</v>
      </c>
      <c r="AH89" s="89">
        <v>77</v>
      </c>
      <c r="AI89" s="89">
        <v>177</v>
      </c>
      <c r="AJ89" s="89">
        <v>188</v>
      </c>
      <c r="AK89" s="89">
        <v>26</v>
      </c>
      <c r="AL89" s="93">
        <v>60</v>
      </c>
      <c r="AM89" s="88">
        <v>948</v>
      </c>
      <c r="AN89" s="93">
        <v>175</v>
      </c>
      <c r="AO89" s="89">
        <v>439</v>
      </c>
      <c r="AP89" s="89">
        <v>63</v>
      </c>
      <c r="AQ89" s="92">
        <v>1633</v>
      </c>
      <c r="AR89" s="89">
        <v>77</v>
      </c>
      <c r="AS89" s="90">
        <v>13</v>
      </c>
      <c r="AT89" s="90">
        <v>28</v>
      </c>
      <c r="AU89" s="88">
        <v>1327</v>
      </c>
      <c r="AV89" s="89">
        <v>791</v>
      </c>
      <c r="AW89" s="89">
        <v>530</v>
      </c>
      <c r="AX89" s="91">
        <v>14.5</v>
      </c>
      <c r="AY89" s="91">
        <v>6.5</v>
      </c>
      <c r="AZ89" s="89">
        <v>237</v>
      </c>
      <c r="BA89" s="90">
        <v>19.2</v>
      </c>
      <c r="BB89" s="89">
        <v>811</v>
      </c>
      <c r="BC89" s="89">
        <v>263</v>
      </c>
      <c r="BD89" s="89">
        <v>263</v>
      </c>
      <c r="BE89" s="89">
        <v>286</v>
      </c>
      <c r="BF89" s="89">
        <v>692</v>
      </c>
      <c r="BG89" s="89">
        <v>236</v>
      </c>
      <c r="BH89" s="88">
        <v>1013</v>
      </c>
    </row>
    <row r="90" spans="1:60">
      <c r="A90" s="97">
        <v>207</v>
      </c>
      <c r="B90" s="91" t="s">
        <v>1006</v>
      </c>
      <c r="C90" s="91" t="s">
        <v>1005</v>
      </c>
      <c r="D90" s="95">
        <v>34156</v>
      </c>
      <c r="E90" s="96">
        <v>19.663244353182751</v>
      </c>
      <c r="F90" s="95" t="s">
        <v>1004</v>
      </c>
      <c r="G90" s="95" t="s">
        <v>1003</v>
      </c>
      <c r="H90" s="95" t="s">
        <v>1002</v>
      </c>
      <c r="I90" s="90">
        <v>51.4</v>
      </c>
      <c r="J90" s="92">
        <v>1612</v>
      </c>
      <c r="K90" s="94">
        <f t="shared" si="4"/>
        <v>161.19999999999999</v>
      </c>
      <c r="L90" s="94">
        <f t="shared" si="5"/>
        <v>19.780307741566045</v>
      </c>
      <c r="M90" s="92"/>
      <c r="N90" s="92">
        <v>849</v>
      </c>
      <c r="O90" s="89">
        <v>355</v>
      </c>
      <c r="P90" s="89">
        <v>170</v>
      </c>
      <c r="Q90" s="89">
        <v>158</v>
      </c>
      <c r="R90" s="88">
        <v>790</v>
      </c>
      <c r="S90" s="88">
        <v>611</v>
      </c>
      <c r="T90" s="89">
        <v>341</v>
      </c>
      <c r="U90" s="91">
        <v>75.5</v>
      </c>
      <c r="V90" s="93">
        <v>92</v>
      </c>
      <c r="W90" s="89">
        <v>88</v>
      </c>
      <c r="X90" s="89">
        <v>56</v>
      </c>
      <c r="Y90" s="89">
        <v>265</v>
      </c>
      <c r="Z90" s="90">
        <v>9.6</v>
      </c>
      <c r="AA90" s="88">
        <v>936</v>
      </c>
      <c r="AB90" s="93">
        <v>150</v>
      </c>
      <c r="AC90" s="93">
        <v>95</v>
      </c>
      <c r="AD90" s="89">
        <v>235</v>
      </c>
      <c r="AE90" s="93">
        <v>241</v>
      </c>
      <c r="AF90" s="89">
        <v>233</v>
      </c>
      <c r="AG90" s="89">
        <v>219</v>
      </c>
      <c r="AH90" s="89">
        <v>76</v>
      </c>
      <c r="AI90" s="89">
        <v>171</v>
      </c>
      <c r="AJ90" s="89">
        <v>182</v>
      </c>
      <c r="AK90" s="89">
        <v>29</v>
      </c>
      <c r="AL90" s="93">
        <v>59</v>
      </c>
      <c r="AM90" s="88">
        <v>884</v>
      </c>
      <c r="AN90" s="93">
        <v>175</v>
      </c>
      <c r="AO90" s="89">
        <v>428</v>
      </c>
      <c r="AP90" s="89">
        <v>63</v>
      </c>
      <c r="AQ90" s="92">
        <v>1616</v>
      </c>
      <c r="AR90" s="89">
        <v>79</v>
      </c>
      <c r="AS90" s="90">
        <v>14.6</v>
      </c>
      <c r="AT90" s="90">
        <v>16</v>
      </c>
      <c r="AU90" s="88">
        <v>1311</v>
      </c>
      <c r="AV90" s="89">
        <v>800</v>
      </c>
      <c r="AW90" s="89">
        <v>531</v>
      </c>
      <c r="AX90" s="91">
        <v>12</v>
      </c>
      <c r="AY90" s="91">
        <v>13.5</v>
      </c>
      <c r="AZ90" s="89">
        <v>232</v>
      </c>
      <c r="BA90" s="90">
        <v>13.6</v>
      </c>
      <c r="BB90" s="89">
        <v>799</v>
      </c>
      <c r="BC90" s="89">
        <v>257</v>
      </c>
      <c r="BD90" s="89">
        <v>276</v>
      </c>
      <c r="BE90" s="89">
        <v>280</v>
      </c>
      <c r="BF90" s="89">
        <v>670</v>
      </c>
      <c r="BG90" s="89">
        <v>216</v>
      </c>
      <c r="BH90" s="88">
        <v>1008</v>
      </c>
    </row>
    <row r="91" spans="1:60">
      <c r="A91" s="97">
        <v>208</v>
      </c>
      <c r="B91" s="91" t="s">
        <v>1006</v>
      </c>
      <c r="C91" s="91" t="s">
        <v>1005</v>
      </c>
      <c r="D91" s="95">
        <v>34157</v>
      </c>
      <c r="E91" s="96">
        <v>20.183436002737849</v>
      </c>
      <c r="F91" s="95" t="s">
        <v>1004</v>
      </c>
      <c r="G91" s="95" t="s">
        <v>1003</v>
      </c>
      <c r="H91" s="95" t="s">
        <v>1002</v>
      </c>
      <c r="I91" s="90">
        <v>46</v>
      </c>
      <c r="J91" s="92">
        <v>1534</v>
      </c>
      <c r="K91" s="94">
        <f t="shared" si="4"/>
        <v>153.4</v>
      </c>
      <c r="L91" s="94">
        <f t="shared" si="5"/>
        <v>19.548215247947862</v>
      </c>
      <c r="M91" s="92"/>
      <c r="N91" s="92">
        <v>825</v>
      </c>
      <c r="O91" s="89">
        <v>337</v>
      </c>
      <c r="P91" s="89">
        <v>180</v>
      </c>
      <c r="Q91" s="89">
        <v>149</v>
      </c>
      <c r="R91" s="88">
        <v>784</v>
      </c>
      <c r="S91" s="88">
        <v>607</v>
      </c>
      <c r="T91" s="89">
        <v>340</v>
      </c>
      <c r="U91" s="91">
        <v>79</v>
      </c>
      <c r="V91" s="93">
        <v>91</v>
      </c>
      <c r="W91" s="89">
        <v>88</v>
      </c>
      <c r="X91" s="89">
        <v>57</v>
      </c>
      <c r="Y91" s="89">
        <v>271</v>
      </c>
      <c r="Z91" s="90">
        <v>14.8</v>
      </c>
      <c r="AA91" s="88">
        <v>916</v>
      </c>
      <c r="AB91" s="93">
        <v>145</v>
      </c>
      <c r="AC91" s="93">
        <v>93</v>
      </c>
      <c r="AD91" s="89">
        <v>238</v>
      </c>
      <c r="AE91" s="93">
        <v>226</v>
      </c>
      <c r="AF91" s="89">
        <v>223</v>
      </c>
      <c r="AG91" s="89">
        <v>216</v>
      </c>
      <c r="AH91" s="89">
        <v>75</v>
      </c>
      <c r="AI91" s="89">
        <v>163</v>
      </c>
      <c r="AJ91" s="89">
        <v>170</v>
      </c>
      <c r="AK91" s="89">
        <v>24</v>
      </c>
      <c r="AL91" s="93">
        <v>56</v>
      </c>
      <c r="AM91" s="88">
        <v>846</v>
      </c>
      <c r="AN91" s="93">
        <v>163</v>
      </c>
      <c r="AO91" s="89">
        <v>415</v>
      </c>
      <c r="AP91" s="89">
        <v>56</v>
      </c>
      <c r="AQ91" s="92">
        <v>1540</v>
      </c>
      <c r="AR91" s="89">
        <v>73</v>
      </c>
      <c r="AS91" s="90">
        <v>15.6</v>
      </c>
      <c r="AT91" s="90">
        <v>31.4</v>
      </c>
      <c r="AU91" s="88">
        <v>1242</v>
      </c>
      <c r="AV91" s="89">
        <v>783</v>
      </c>
      <c r="AW91" s="89">
        <v>512</v>
      </c>
      <c r="AX91" s="91">
        <v>11</v>
      </c>
      <c r="AY91" s="91">
        <v>12</v>
      </c>
      <c r="AZ91" s="89">
        <v>229</v>
      </c>
      <c r="BA91" s="90">
        <v>13.2</v>
      </c>
      <c r="BB91" s="89">
        <v>775</v>
      </c>
      <c r="BC91" s="89">
        <v>240</v>
      </c>
      <c r="BD91" s="89">
        <v>241</v>
      </c>
      <c r="BE91" s="89">
        <v>289</v>
      </c>
      <c r="BF91" s="89">
        <v>651</v>
      </c>
      <c r="BG91" s="89">
        <v>225</v>
      </c>
      <c r="BH91" s="88">
        <v>973</v>
      </c>
    </row>
    <row r="92" spans="1:60">
      <c r="A92" s="97">
        <v>210</v>
      </c>
      <c r="B92" s="91" t="s">
        <v>1006</v>
      </c>
      <c r="C92" s="91" t="s">
        <v>1005</v>
      </c>
      <c r="D92" s="95">
        <v>34157</v>
      </c>
      <c r="E92" s="96">
        <v>19.665982203969882</v>
      </c>
      <c r="F92" s="95" t="s">
        <v>1004</v>
      </c>
      <c r="G92" s="95" t="s">
        <v>1003</v>
      </c>
      <c r="H92" s="95" t="s">
        <v>1002</v>
      </c>
      <c r="I92" s="90">
        <v>54</v>
      </c>
      <c r="J92" s="92">
        <v>1597</v>
      </c>
      <c r="K92" s="94">
        <f t="shared" si="4"/>
        <v>159.69999999999999</v>
      </c>
      <c r="L92" s="94">
        <f t="shared" si="5"/>
        <v>21.173074593133887</v>
      </c>
      <c r="M92" s="92"/>
      <c r="N92" s="92">
        <v>885</v>
      </c>
      <c r="O92" s="89">
        <v>380</v>
      </c>
      <c r="P92" s="89">
        <v>174</v>
      </c>
      <c r="Q92" s="89">
        <v>164</v>
      </c>
      <c r="R92" s="88">
        <v>832</v>
      </c>
      <c r="S92" s="88">
        <v>667</v>
      </c>
      <c r="T92" s="89">
        <v>357</v>
      </c>
      <c r="U92" s="91">
        <v>77</v>
      </c>
      <c r="V92" s="93">
        <v>92</v>
      </c>
      <c r="W92" s="89">
        <v>86</v>
      </c>
      <c r="X92" s="89">
        <v>56</v>
      </c>
      <c r="Y92" s="89">
        <v>280</v>
      </c>
      <c r="Z92" s="90">
        <v>13.8</v>
      </c>
      <c r="AA92" s="88">
        <v>988</v>
      </c>
      <c r="AB92" s="93">
        <v>158.5</v>
      </c>
      <c r="AC92" s="93">
        <v>94</v>
      </c>
      <c r="AD92" s="89">
        <v>235</v>
      </c>
      <c r="AE92" s="93">
        <v>247</v>
      </c>
      <c r="AF92" s="89">
        <v>230</v>
      </c>
      <c r="AG92" s="89">
        <v>227</v>
      </c>
      <c r="AH92" s="89">
        <v>71</v>
      </c>
      <c r="AI92" s="89">
        <v>176</v>
      </c>
      <c r="AJ92" s="89">
        <v>186</v>
      </c>
      <c r="AK92" s="89">
        <v>25</v>
      </c>
      <c r="AL92" s="93">
        <v>62</v>
      </c>
      <c r="AM92" s="88">
        <v>925</v>
      </c>
      <c r="AN92" s="93">
        <v>180.5</v>
      </c>
      <c r="AO92" s="89">
        <v>441</v>
      </c>
      <c r="AP92" s="89">
        <v>61</v>
      </c>
      <c r="AQ92" s="92">
        <v>1604</v>
      </c>
      <c r="AR92" s="89">
        <v>70</v>
      </c>
      <c r="AS92" s="90">
        <v>15.6</v>
      </c>
      <c r="AT92" s="90">
        <v>30</v>
      </c>
      <c r="AU92" s="88">
        <v>1278</v>
      </c>
      <c r="AV92" s="89">
        <v>834</v>
      </c>
      <c r="AW92" s="89">
        <v>545</v>
      </c>
      <c r="AX92" s="91">
        <v>12.5</v>
      </c>
      <c r="AY92" s="91">
        <v>6.5</v>
      </c>
      <c r="AZ92" s="89">
        <v>240</v>
      </c>
      <c r="BA92" s="90">
        <v>14.2</v>
      </c>
      <c r="BB92" s="89">
        <v>823</v>
      </c>
      <c r="BC92" s="89">
        <v>249</v>
      </c>
      <c r="BD92" s="89">
        <v>251</v>
      </c>
      <c r="BE92" s="89">
        <v>293</v>
      </c>
      <c r="BF92" s="89">
        <v>690</v>
      </c>
      <c r="BG92" s="89">
        <v>251</v>
      </c>
      <c r="BH92" s="88">
        <v>1009</v>
      </c>
    </row>
    <row r="93" spans="1:60">
      <c r="A93" s="97">
        <v>211</v>
      </c>
      <c r="B93" s="91" t="s">
        <v>1006</v>
      </c>
      <c r="C93" s="91" t="s">
        <v>1005</v>
      </c>
      <c r="D93" s="95">
        <v>34138</v>
      </c>
      <c r="E93" s="96">
        <v>20.068446269678301</v>
      </c>
      <c r="F93" s="95" t="s">
        <v>1004</v>
      </c>
      <c r="G93" s="95" t="s">
        <v>1003</v>
      </c>
      <c r="H93" s="95" t="s">
        <v>1002</v>
      </c>
      <c r="I93" s="90">
        <v>40.799999999999997</v>
      </c>
      <c r="J93" s="92">
        <v>1522</v>
      </c>
      <c r="K93" s="94">
        <f t="shared" si="4"/>
        <v>152.19999999999999</v>
      </c>
      <c r="L93" s="94">
        <f t="shared" si="5"/>
        <v>17.612899549489654</v>
      </c>
      <c r="M93" s="92"/>
      <c r="N93" s="92">
        <v>798</v>
      </c>
      <c r="O93" s="89">
        <v>332</v>
      </c>
      <c r="P93" s="89">
        <v>173</v>
      </c>
      <c r="Q93" s="89">
        <v>157</v>
      </c>
      <c r="R93" s="88">
        <v>723</v>
      </c>
      <c r="S93" s="88">
        <v>584</v>
      </c>
      <c r="T93" s="89">
        <v>318</v>
      </c>
      <c r="U93" s="91">
        <v>81</v>
      </c>
      <c r="V93" s="93">
        <v>91</v>
      </c>
      <c r="W93" s="89">
        <v>85</v>
      </c>
      <c r="X93" s="89">
        <v>56</v>
      </c>
      <c r="Y93" s="89">
        <v>261</v>
      </c>
      <c r="Z93" s="90">
        <v>7.8</v>
      </c>
      <c r="AA93" s="88">
        <v>847</v>
      </c>
      <c r="AB93" s="93">
        <v>139</v>
      </c>
      <c r="AC93" s="93">
        <v>92.5</v>
      </c>
      <c r="AD93" s="89">
        <v>232</v>
      </c>
      <c r="AE93" s="93">
        <v>212.5</v>
      </c>
      <c r="AF93" s="89">
        <v>215</v>
      </c>
      <c r="AG93" s="89">
        <v>214</v>
      </c>
      <c r="AH93" s="89">
        <v>71</v>
      </c>
      <c r="AI93" s="89">
        <v>164</v>
      </c>
      <c r="AJ93" s="89">
        <v>168</v>
      </c>
      <c r="AK93" s="89">
        <v>26</v>
      </c>
      <c r="AL93" s="93">
        <v>54.5</v>
      </c>
      <c r="AM93" s="88">
        <v>824</v>
      </c>
      <c r="AN93" s="93">
        <v>154</v>
      </c>
      <c r="AO93" s="89">
        <v>408</v>
      </c>
      <c r="AP93" s="89">
        <v>61</v>
      </c>
      <c r="AQ93" s="92">
        <v>1536</v>
      </c>
      <c r="AR93" s="89">
        <v>80</v>
      </c>
      <c r="AS93" s="90">
        <v>12.2</v>
      </c>
      <c r="AT93" s="90">
        <v>12.2</v>
      </c>
      <c r="AU93" s="88">
        <v>1211</v>
      </c>
      <c r="AV93" s="89">
        <v>734</v>
      </c>
      <c r="AW93" s="89">
        <v>481</v>
      </c>
      <c r="AX93" s="91">
        <v>12.5</v>
      </c>
      <c r="AY93" s="91">
        <v>11.5</v>
      </c>
      <c r="AZ93" s="89">
        <v>225</v>
      </c>
      <c r="BA93" s="90">
        <v>12.8</v>
      </c>
      <c r="BB93" s="89">
        <v>738</v>
      </c>
      <c r="BC93" s="89">
        <v>216</v>
      </c>
      <c r="BD93" s="89">
        <v>222</v>
      </c>
      <c r="BE93" s="89">
        <v>278</v>
      </c>
      <c r="BF93" s="89">
        <v>652</v>
      </c>
      <c r="BG93" s="89">
        <v>199</v>
      </c>
      <c r="BH93" s="88">
        <v>956</v>
      </c>
    </row>
    <row r="94" spans="1:60">
      <c r="A94" s="97">
        <v>212</v>
      </c>
      <c r="B94" s="91" t="s">
        <v>1006</v>
      </c>
      <c r="C94" s="91" t="s">
        <v>1005</v>
      </c>
      <c r="D94" s="95">
        <v>34157</v>
      </c>
      <c r="E94" s="96">
        <v>21.661875427789184</v>
      </c>
      <c r="F94" s="95" t="s">
        <v>1004</v>
      </c>
      <c r="G94" s="95" t="s">
        <v>1003</v>
      </c>
      <c r="H94" s="95" t="s">
        <v>1002</v>
      </c>
      <c r="I94" s="90">
        <v>51</v>
      </c>
      <c r="J94" s="92">
        <v>1520</v>
      </c>
      <c r="K94" s="94">
        <f t="shared" si="4"/>
        <v>152</v>
      </c>
      <c r="L94" s="94">
        <f t="shared" si="5"/>
        <v>22.07409972299169</v>
      </c>
      <c r="M94" s="92"/>
      <c r="N94" s="92">
        <v>795</v>
      </c>
      <c r="O94" s="89">
        <v>361</v>
      </c>
      <c r="P94" s="89">
        <v>187</v>
      </c>
      <c r="Q94" s="89">
        <v>154</v>
      </c>
      <c r="R94" s="88">
        <v>806</v>
      </c>
      <c r="S94" s="88">
        <v>676</v>
      </c>
      <c r="T94" s="89">
        <v>338</v>
      </c>
      <c r="U94" s="91">
        <v>77</v>
      </c>
      <c r="V94" s="93">
        <v>86.5</v>
      </c>
      <c r="W94" s="89">
        <v>85</v>
      </c>
      <c r="X94" s="89">
        <v>59</v>
      </c>
      <c r="Y94" s="89">
        <v>267</v>
      </c>
      <c r="Z94" s="90">
        <v>17.8</v>
      </c>
      <c r="AA94" s="88">
        <v>903</v>
      </c>
      <c r="AB94" s="93">
        <v>141</v>
      </c>
      <c r="AC94" s="93">
        <v>89</v>
      </c>
      <c r="AD94" s="89">
        <v>228</v>
      </c>
      <c r="AE94" s="93">
        <v>225.5</v>
      </c>
      <c r="AF94" s="89">
        <v>239</v>
      </c>
      <c r="AG94" s="89">
        <v>190</v>
      </c>
      <c r="AH94" s="89">
        <v>75</v>
      </c>
      <c r="AI94" s="89">
        <v>164</v>
      </c>
      <c r="AJ94" s="89">
        <v>170</v>
      </c>
      <c r="AK94" s="89">
        <v>26</v>
      </c>
      <c r="AL94" s="93">
        <v>58</v>
      </c>
      <c r="AM94" s="88">
        <v>912</v>
      </c>
      <c r="AN94" s="93">
        <v>161.5</v>
      </c>
      <c r="AO94" s="89">
        <v>404</v>
      </c>
      <c r="AP94" s="89">
        <v>63</v>
      </c>
      <c r="AQ94" s="92">
        <v>1526</v>
      </c>
      <c r="AR94" s="89">
        <v>74</v>
      </c>
      <c r="AS94" s="90">
        <v>24.8</v>
      </c>
      <c r="AT94" s="90">
        <v>32.4</v>
      </c>
      <c r="AU94" s="88">
        <v>1220</v>
      </c>
      <c r="AV94" s="89">
        <v>741</v>
      </c>
      <c r="AW94" s="89">
        <v>552</v>
      </c>
      <c r="AX94" s="91">
        <v>10.5</v>
      </c>
      <c r="AY94" s="91">
        <v>5</v>
      </c>
      <c r="AZ94" s="89">
        <v>235</v>
      </c>
      <c r="BA94" s="90">
        <v>21.6</v>
      </c>
      <c r="BB94" s="89">
        <v>748</v>
      </c>
      <c r="BC94" s="89">
        <v>267</v>
      </c>
      <c r="BD94" s="89">
        <v>276</v>
      </c>
      <c r="BE94" s="89">
        <v>253</v>
      </c>
      <c r="BF94" s="89">
        <v>621</v>
      </c>
      <c r="BG94" s="89">
        <v>240</v>
      </c>
      <c r="BH94" s="88">
        <v>951</v>
      </c>
    </row>
    <row r="95" spans="1:60" ht="14.25">
      <c r="A95" s="97">
        <v>213</v>
      </c>
      <c r="B95" s="91" t="s">
        <v>1006</v>
      </c>
      <c r="C95" s="91" t="s">
        <v>1005</v>
      </c>
      <c r="D95" s="95">
        <v>34157</v>
      </c>
      <c r="E95" s="96">
        <v>21.385352498288842</v>
      </c>
      <c r="F95" s="95" t="s">
        <v>1004</v>
      </c>
      <c r="G95" s="95" t="s">
        <v>1003</v>
      </c>
      <c r="H95" s="95" t="s">
        <v>1002</v>
      </c>
      <c r="I95" s="90">
        <v>41.4</v>
      </c>
      <c r="J95" s="92">
        <v>1587</v>
      </c>
      <c r="K95" s="94">
        <f t="shared" si="4"/>
        <v>158.69999999999999</v>
      </c>
      <c r="L95" s="94">
        <f t="shared" si="5"/>
        <v>16.437905810799705</v>
      </c>
      <c r="M95" s="92"/>
      <c r="N95" s="92">
        <v>839</v>
      </c>
      <c r="O95" s="89">
        <v>350</v>
      </c>
      <c r="P95" s="89">
        <v>177</v>
      </c>
      <c r="Q95" s="89">
        <v>155</v>
      </c>
      <c r="R95" s="88">
        <v>679</v>
      </c>
      <c r="S95" s="88">
        <v>561</v>
      </c>
      <c r="T95" s="89">
        <v>311</v>
      </c>
      <c r="U95" s="91">
        <v>76</v>
      </c>
      <c r="V95" s="93">
        <v>90.5</v>
      </c>
      <c r="W95" s="89">
        <v>82</v>
      </c>
      <c r="X95" s="89">
        <v>52</v>
      </c>
      <c r="Y95" s="89">
        <v>268</v>
      </c>
      <c r="Z95" s="90">
        <v>13.2</v>
      </c>
      <c r="AA95" s="88">
        <v>919</v>
      </c>
      <c r="AB95" s="93">
        <v>140.5</v>
      </c>
      <c r="AC95" s="93">
        <v>94</v>
      </c>
      <c r="AD95" s="89">
        <v>224</v>
      </c>
      <c r="AE95" s="93">
        <v>223.5</v>
      </c>
      <c r="AF95" s="89">
        <v>200</v>
      </c>
      <c r="AG95" s="89">
        <v>214</v>
      </c>
      <c r="AH95" s="89">
        <v>69</v>
      </c>
      <c r="AI95" s="89">
        <v>159</v>
      </c>
      <c r="AJ95" s="89">
        <v>165</v>
      </c>
      <c r="AK95" s="89">
        <v>24</v>
      </c>
      <c r="AL95" s="93">
        <v>56</v>
      </c>
      <c r="AM95" s="88">
        <v>835</v>
      </c>
      <c r="AN95" s="93">
        <v>164</v>
      </c>
      <c r="AO95" s="89">
        <v>418</v>
      </c>
      <c r="AP95" s="89">
        <v>65</v>
      </c>
      <c r="AQ95" s="92">
        <v>1594</v>
      </c>
      <c r="AR95" s="89">
        <v>74</v>
      </c>
      <c r="AS95" s="90">
        <v>11.8</v>
      </c>
      <c r="AT95" s="90">
        <v>13</v>
      </c>
      <c r="AU95" s="88">
        <v>1274</v>
      </c>
      <c r="AV95" s="89">
        <v>799</v>
      </c>
      <c r="AW95" s="89">
        <v>497</v>
      </c>
      <c r="AX95" s="98">
        <v>26</v>
      </c>
      <c r="AY95" s="91">
        <v>3.5</v>
      </c>
      <c r="AZ95" s="89">
        <v>225</v>
      </c>
      <c r="BA95" s="90">
        <v>11.2</v>
      </c>
      <c r="BB95" s="89">
        <v>803</v>
      </c>
      <c r="BC95" s="89">
        <v>218</v>
      </c>
      <c r="BD95" s="89">
        <v>224</v>
      </c>
      <c r="BE95" s="89">
        <v>270</v>
      </c>
      <c r="BF95" s="89">
        <v>638</v>
      </c>
      <c r="BG95" s="89">
        <v>210</v>
      </c>
      <c r="BH95" s="88">
        <v>997</v>
      </c>
    </row>
    <row r="96" spans="1:60">
      <c r="A96" s="97">
        <v>220</v>
      </c>
      <c r="B96" s="91" t="s">
        <v>1006</v>
      </c>
      <c r="C96" s="91" t="s">
        <v>1005</v>
      </c>
      <c r="D96" s="95">
        <v>34130</v>
      </c>
      <c r="E96" s="96">
        <v>19.383983572895279</v>
      </c>
      <c r="F96" s="95" t="s">
        <v>1004</v>
      </c>
      <c r="G96" s="95" t="s">
        <v>1003</v>
      </c>
      <c r="H96" s="95" t="s">
        <v>1002</v>
      </c>
      <c r="I96" s="90">
        <v>58.8</v>
      </c>
      <c r="J96" s="92">
        <v>1578</v>
      </c>
      <c r="K96" s="94">
        <f t="shared" si="4"/>
        <v>157.80000000000001</v>
      </c>
      <c r="L96" s="94">
        <f t="shared" si="5"/>
        <v>23.613661225886354</v>
      </c>
      <c r="M96" s="92"/>
      <c r="N96" s="92">
        <v>848</v>
      </c>
      <c r="O96" s="89">
        <v>367</v>
      </c>
      <c r="P96" s="89">
        <v>187</v>
      </c>
      <c r="Q96" s="89">
        <v>158</v>
      </c>
      <c r="R96" s="88">
        <v>842</v>
      </c>
      <c r="S96" s="88">
        <v>684</v>
      </c>
      <c r="T96" s="89">
        <v>388</v>
      </c>
      <c r="U96" s="91">
        <v>76.5</v>
      </c>
      <c r="V96" s="93">
        <v>89</v>
      </c>
      <c r="W96" s="89">
        <v>89</v>
      </c>
      <c r="X96" s="89">
        <v>59</v>
      </c>
      <c r="Y96" s="89">
        <v>277</v>
      </c>
      <c r="Z96" s="90">
        <v>22</v>
      </c>
      <c r="AA96" s="88">
        <v>949</v>
      </c>
      <c r="AB96" s="93">
        <v>148</v>
      </c>
      <c r="AC96" s="93">
        <v>91</v>
      </c>
      <c r="AD96" s="89">
        <v>229</v>
      </c>
      <c r="AE96" s="93">
        <v>232</v>
      </c>
      <c r="AF96" s="89">
        <v>244</v>
      </c>
      <c r="AG96" s="89">
        <v>211</v>
      </c>
      <c r="AH96" s="89">
        <v>75</v>
      </c>
      <c r="AI96" s="89">
        <v>170</v>
      </c>
      <c r="AJ96" s="89">
        <v>177</v>
      </c>
      <c r="AK96" s="89">
        <v>26</v>
      </c>
      <c r="AL96" s="93">
        <v>62</v>
      </c>
      <c r="AM96" s="88">
        <v>958</v>
      </c>
      <c r="AN96" s="93">
        <v>169.5</v>
      </c>
      <c r="AO96" s="89">
        <v>430</v>
      </c>
      <c r="AP96" s="89">
        <v>61</v>
      </c>
      <c r="AQ96" s="92">
        <v>1585</v>
      </c>
      <c r="AR96" s="89">
        <v>73</v>
      </c>
      <c r="AS96" s="90">
        <v>30</v>
      </c>
      <c r="AT96" s="90">
        <v>33.6</v>
      </c>
      <c r="AU96" s="88">
        <v>1277</v>
      </c>
      <c r="AV96" s="89">
        <v>795</v>
      </c>
      <c r="AW96" s="89">
        <v>597</v>
      </c>
      <c r="AX96" s="91">
        <v>10</v>
      </c>
      <c r="AY96" s="91">
        <v>11</v>
      </c>
      <c r="AZ96" s="89">
        <v>234</v>
      </c>
      <c r="BA96" s="90">
        <v>23.4</v>
      </c>
      <c r="BB96" s="89">
        <v>802</v>
      </c>
      <c r="BC96" s="89">
        <v>297</v>
      </c>
      <c r="BD96" s="89">
        <v>298</v>
      </c>
      <c r="BE96" s="89">
        <v>296</v>
      </c>
      <c r="BF96" s="89">
        <v>677</v>
      </c>
      <c r="BG96" s="89">
        <v>240</v>
      </c>
      <c r="BH96" s="88">
        <v>1000</v>
      </c>
    </row>
    <row r="97" spans="1:60">
      <c r="A97" s="97">
        <v>221</v>
      </c>
      <c r="B97" s="91" t="s">
        <v>1006</v>
      </c>
      <c r="C97" s="91" t="s">
        <v>1005</v>
      </c>
      <c r="D97" s="95">
        <v>34144</v>
      </c>
      <c r="E97" s="96">
        <v>19.937029431895962</v>
      </c>
      <c r="F97" s="95" t="s">
        <v>1004</v>
      </c>
      <c r="G97" s="95" t="s">
        <v>1003</v>
      </c>
      <c r="H97" s="95" t="s">
        <v>1002</v>
      </c>
      <c r="I97" s="90">
        <v>63.8</v>
      </c>
      <c r="J97" s="92">
        <v>1567</v>
      </c>
      <c r="K97" s="94">
        <f t="shared" si="4"/>
        <v>156.69999999999999</v>
      </c>
      <c r="L97" s="94">
        <f t="shared" si="5"/>
        <v>25.982604686887214</v>
      </c>
      <c r="M97" s="92"/>
      <c r="N97" s="92">
        <v>830</v>
      </c>
      <c r="O97" s="89">
        <v>358</v>
      </c>
      <c r="P97" s="89">
        <v>186</v>
      </c>
      <c r="Q97" s="89">
        <v>162</v>
      </c>
      <c r="R97" s="88">
        <v>933</v>
      </c>
      <c r="S97" s="88">
        <v>743</v>
      </c>
      <c r="T97" s="89">
        <v>403</v>
      </c>
      <c r="U97" s="91">
        <v>73</v>
      </c>
      <c r="V97" s="93">
        <v>92.5</v>
      </c>
      <c r="W97" s="89">
        <v>96</v>
      </c>
      <c r="X97" s="89">
        <v>56</v>
      </c>
      <c r="Y97" s="89">
        <v>287</v>
      </c>
      <c r="Z97" s="90">
        <v>21.6</v>
      </c>
      <c r="AA97" s="88">
        <v>915</v>
      </c>
      <c r="AB97" s="93">
        <v>139</v>
      </c>
      <c r="AC97" s="93">
        <v>96.5</v>
      </c>
      <c r="AD97" s="89">
        <v>237</v>
      </c>
      <c r="AE97" s="93">
        <v>226</v>
      </c>
      <c r="AF97" s="89">
        <v>244</v>
      </c>
      <c r="AG97" s="89">
        <v>196</v>
      </c>
      <c r="AH97" s="89">
        <v>77</v>
      </c>
      <c r="AI97" s="89">
        <v>165</v>
      </c>
      <c r="AJ97" s="89">
        <v>181</v>
      </c>
      <c r="AK97" s="89">
        <v>27</v>
      </c>
      <c r="AL97" s="93">
        <v>67</v>
      </c>
      <c r="AM97" s="88">
        <v>984</v>
      </c>
      <c r="AN97" s="93">
        <v>167.5</v>
      </c>
      <c r="AO97" s="89">
        <v>416</v>
      </c>
      <c r="AP97" s="89">
        <v>58</v>
      </c>
      <c r="AQ97" s="92">
        <v>1571</v>
      </c>
      <c r="AR97" s="89">
        <v>70</v>
      </c>
      <c r="AS97" s="90">
        <v>35.799999999999997</v>
      </c>
      <c r="AT97" s="90">
        <v>36.4</v>
      </c>
      <c r="AU97" s="88">
        <v>1270</v>
      </c>
      <c r="AV97" s="89">
        <v>784</v>
      </c>
      <c r="AW97" s="89">
        <v>605</v>
      </c>
      <c r="AX97" s="91">
        <v>3</v>
      </c>
      <c r="AY97" s="91">
        <v>-2</v>
      </c>
      <c r="AZ97" s="89">
        <v>238</v>
      </c>
      <c r="BA97" s="90">
        <v>22.2</v>
      </c>
      <c r="BB97" s="89">
        <v>765</v>
      </c>
      <c r="BC97" s="89">
        <v>285</v>
      </c>
      <c r="BD97" s="89">
        <v>291</v>
      </c>
      <c r="BE97" s="89">
        <v>269</v>
      </c>
      <c r="BF97" s="89">
        <v>639</v>
      </c>
      <c r="BG97" s="89">
        <v>268</v>
      </c>
      <c r="BH97" s="88">
        <v>958</v>
      </c>
    </row>
    <row r="98" spans="1:60">
      <c r="A98" s="97">
        <v>222</v>
      </c>
      <c r="B98" s="91" t="s">
        <v>1006</v>
      </c>
      <c r="C98" s="91" t="s">
        <v>1005</v>
      </c>
      <c r="D98" s="95">
        <v>34146</v>
      </c>
      <c r="E98" s="96">
        <v>19.912388774811774</v>
      </c>
      <c r="F98" s="95" t="s">
        <v>1004</v>
      </c>
      <c r="G98" s="95" t="s">
        <v>1003</v>
      </c>
      <c r="H98" s="95" t="s">
        <v>1002</v>
      </c>
      <c r="I98" s="90">
        <v>43</v>
      </c>
      <c r="J98" s="92">
        <v>1589</v>
      </c>
      <c r="K98" s="94">
        <f t="shared" si="4"/>
        <v>158.9</v>
      </c>
      <c r="L98" s="94">
        <f t="shared" si="5"/>
        <v>17.030235797476436</v>
      </c>
      <c r="M98" s="92"/>
      <c r="N98" s="92">
        <v>844</v>
      </c>
      <c r="O98" s="89">
        <v>340</v>
      </c>
      <c r="P98" s="89">
        <v>168</v>
      </c>
      <c r="Q98" s="89">
        <v>157</v>
      </c>
      <c r="R98" s="88">
        <v>758</v>
      </c>
      <c r="S98" s="88">
        <v>603</v>
      </c>
      <c r="T98" s="89">
        <v>324</v>
      </c>
      <c r="U98" s="91">
        <v>79</v>
      </c>
      <c r="V98" s="93">
        <v>88</v>
      </c>
      <c r="W98" s="89">
        <v>86</v>
      </c>
      <c r="X98" s="89">
        <v>53</v>
      </c>
      <c r="Y98" s="89">
        <v>275</v>
      </c>
      <c r="Z98" s="90">
        <v>10.4</v>
      </c>
      <c r="AA98" s="88">
        <v>950</v>
      </c>
      <c r="AB98" s="93">
        <v>148.5</v>
      </c>
      <c r="AC98" s="93">
        <v>90</v>
      </c>
      <c r="AD98" s="89">
        <v>228</v>
      </c>
      <c r="AE98" s="93">
        <v>234.5</v>
      </c>
      <c r="AF98" s="89">
        <v>207</v>
      </c>
      <c r="AG98" s="89">
        <v>219</v>
      </c>
      <c r="AH98" s="89">
        <v>71</v>
      </c>
      <c r="AI98" s="89">
        <v>166</v>
      </c>
      <c r="AJ98" s="89">
        <v>172</v>
      </c>
      <c r="AK98" s="89">
        <v>26</v>
      </c>
      <c r="AL98" s="93">
        <v>59</v>
      </c>
      <c r="AM98" s="88">
        <v>837</v>
      </c>
      <c r="AN98" s="93">
        <v>166.5</v>
      </c>
      <c r="AO98" s="89">
        <v>440</v>
      </c>
      <c r="AP98" s="89">
        <v>66</v>
      </c>
      <c r="AQ98" s="92">
        <v>1595</v>
      </c>
      <c r="AR98" s="89">
        <v>78</v>
      </c>
      <c r="AS98" s="90">
        <v>16.600000000000001</v>
      </c>
      <c r="AT98" s="90">
        <v>15.4</v>
      </c>
      <c r="AU98" s="88">
        <v>1297</v>
      </c>
      <c r="AV98" s="89">
        <v>787</v>
      </c>
      <c r="AW98" s="89">
        <v>474</v>
      </c>
      <c r="AX98" s="91">
        <v>14</v>
      </c>
      <c r="AY98" s="91">
        <v>10.5</v>
      </c>
      <c r="AZ98" s="89">
        <v>222</v>
      </c>
      <c r="BA98" s="90">
        <v>12.6</v>
      </c>
      <c r="BB98" s="89">
        <v>812</v>
      </c>
      <c r="BC98" s="89">
        <v>209</v>
      </c>
      <c r="BD98" s="89">
        <v>217</v>
      </c>
      <c r="BE98" s="89">
        <v>275</v>
      </c>
      <c r="BF98" s="89">
        <v>642</v>
      </c>
      <c r="BG98" s="89">
        <v>220</v>
      </c>
      <c r="BH98" s="88">
        <v>1021</v>
      </c>
    </row>
    <row r="99" spans="1:60">
      <c r="A99" s="97">
        <v>229</v>
      </c>
      <c r="B99" s="91" t="s">
        <v>1006</v>
      </c>
      <c r="C99" s="91" t="s">
        <v>1005</v>
      </c>
      <c r="D99" s="95">
        <v>34163</v>
      </c>
      <c r="E99" s="96">
        <v>19.340177960301162</v>
      </c>
      <c r="F99" s="95" t="s">
        <v>1004</v>
      </c>
      <c r="G99" s="95" t="s">
        <v>1003</v>
      </c>
      <c r="H99" s="95" t="s">
        <v>1002</v>
      </c>
      <c r="I99" s="90">
        <v>65.8</v>
      </c>
      <c r="J99" s="92">
        <v>1605</v>
      </c>
      <c r="K99" s="94">
        <f t="shared" ref="K99:K109" si="6">+J99/10</f>
        <v>160.5</v>
      </c>
      <c r="L99" s="94">
        <f t="shared" ref="L99:L109" si="7">+I99/J99/J99*1000000</f>
        <v>25.543230364612143</v>
      </c>
      <c r="M99" s="92"/>
      <c r="N99" s="92">
        <v>862</v>
      </c>
      <c r="O99" s="89">
        <v>365</v>
      </c>
      <c r="P99" s="89">
        <v>178</v>
      </c>
      <c r="Q99" s="89">
        <v>151</v>
      </c>
      <c r="R99" s="88">
        <v>903</v>
      </c>
      <c r="S99" s="88">
        <v>746</v>
      </c>
      <c r="T99" s="89">
        <v>395</v>
      </c>
      <c r="U99" s="92">
        <v>9999</v>
      </c>
      <c r="V99" s="92">
        <v>9999</v>
      </c>
      <c r="W99" s="89">
        <v>98</v>
      </c>
      <c r="X99" s="89">
        <v>57</v>
      </c>
      <c r="Y99" s="89">
        <v>274</v>
      </c>
      <c r="Z99" s="90">
        <v>18.600000000000001</v>
      </c>
      <c r="AA99" s="88">
        <v>963</v>
      </c>
      <c r="AB99" s="92">
        <v>9999</v>
      </c>
      <c r="AC99" s="92">
        <v>9999</v>
      </c>
      <c r="AD99" s="89">
        <v>255</v>
      </c>
      <c r="AE99" s="92">
        <v>9999</v>
      </c>
      <c r="AF99" s="89">
        <v>253</v>
      </c>
      <c r="AG99" s="89">
        <v>222</v>
      </c>
      <c r="AH99" s="89">
        <v>77</v>
      </c>
      <c r="AI99" s="89">
        <v>172</v>
      </c>
      <c r="AJ99" s="89">
        <v>181</v>
      </c>
      <c r="AK99" s="89">
        <v>28</v>
      </c>
      <c r="AL99" s="92">
        <v>9999</v>
      </c>
      <c r="AM99" s="88">
        <v>985</v>
      </c>
      <c r="AN99" s="92">
        <v>9999</v>
      </c>
      <c r="AO99" s="89">
        <v>438</v>
      </c>
      <c r="AP99" s="89">
        <v>65</v>
      </c>
      <c r="AQ99" s="92">
        <v>1610</v>
      </c>
      <c r="AR99" s="89">
        <v>78</v>
      </c>
      <c r="AS99" s="90">
        <v>30</v>
      </c>
      <c r="AT99" s="90">
        <v>34.6</v>
      </c>
      <c r="AU99" s="88">
        <v>1299</v>
      </c>
      <c r="AV99" s="89">
        <v>818</v>
      </c>
      <c r="AW99" s="89">
        <v>619</v>
      </c>
      <c r="AX99" s="92">
        <v>9999</v>
      </c>
      <c r="AY99" s="92">
        <v>9999</v>
      </c>
      <c r="AZ99" s="89">
        <v>238</v>
      </c>
      <c r="BA99" s="90">
        <v>20.6</v>
      </c>
      <c r="BB99" s="89">
        <v>809</v>
      </c>
      <c r="BC99" s="89">
        <v>292</v>
      </c>
      <c r="BD99" s="89">
        <v>295</v>
      </c>
      <c r="BE99" s="89">
        <v>285</v>
      </c>
      <c r="BF99" s="89">
        <v>679</v>
      </c>
      <c r="BG99" s="89">
        <v>265</v>
      </c>
      <c r="BH99" s="88">
        <v>1008</v>
      </c>
    </row>
    <row r="100" spans="1:60">
      <c r="A100" s="97">
        <v>230</v>
      </c>
      <c r="B100" s="91" t="s">
        <v>1006</v>
      </c>
      <c r="C100" s="91" t="s">
        <v>1005</v>
      </c>
      <c r="D100" s="95">
        <v>34164</v>
      </c>
      <c r="E100" s="96">
        <v>19.419575633127995</v>
      </c>
      <c r="F100" s="95" t="s">
        <v>1004</v>
      </c>
      <c r="G100" s="95" t="s">
        <v>1003</v>
      </c>
      <c r="H100" s="95" t="s">
        <v>1002</v>
      </c>
      <c r="I100" s="90">
        <v>41</v>
      </c>
      <c r="J100" s="92">
        <v>1542</v>
      </c>
      <c r="K100" s="94">
        <f t="shared" si="6"/>
        <v>154.19999999999999</v>
      </c>
      <c r="L100" s="94">
        <f t="shared" si="7"/>
        <v>17.243090567440671</v>
      </c>
      <c r="M100" s="92"/>
      <c r="N100" s="92">
        <v>834</v>
      </c>
      <c r="O100" s="89">
        <v>330</v>
      </c>
      <c r="P100" s="89">
        <v>185</v>
      </c>
      <c r="Q100" s="89">
        <v>151</v>
      </c>
      <c r="R100" s="88">
        <v>761</v>
      </c>
      <c r="S100" s="88">
        <v>573</v>
      </c>
      <c r="T100" s="89">
        <v>315</v>
      </c>
      <c r="U100" s="91">
        <v>80.5</v>
      </c>
      <c r="V100" s="93">
        <v>90.5</v>
      </c>
      <c r="W100" s="89">
        <v>80</v>
      </c>
      <c r="X100" s="89">
        <v>53</v>
      </c>
      <c r="Y100" s="89">
        <v>260</v>
      </c>
      <c r="Z100" s="90">
        <v>8.4</v>
      </c>
      <c r="AA100" s="88">
        <v>905</v>
      </c>
      <c r="AB100" s="93">
        <v>143</v>
      </c>
      <c r="AC100" s="93">
        <v>91.5</v>
      </c>
      <c r="AD100" s="89">
        <v>223</v>
      </c>
      <c r="AE100" s="93">
        <v>220.5</v>
      </c>
      <c r="AF100" s="89">
        <v>211</v>
      </c>
      <c r="AG100" s="89">
        <v>198</v>
      </c>
      <c r="AH100" s="89">
        <v>70</v>
      </c>
      <c r="AI100" s="89">
        <v>161</v>
      </c>
      <c r="AJ100" s="89">
        <v>168</v>
      </c>
      <c r="AK100" s="89">
        <v>23</v>
      </c>
      <c r="AL100" s="93">
        <v>57.5</v>
      </c>
      <c r="AM100" s="88">
        <v>811</v>
      </c>
      <c r="AN100" s="93">
        <v>159</v>
      </c>
      <c r="AO100" s="89">
        <v>416</v>
      </c>
      <c r="AP100" s="89">
        <v>63</v>
      </c>
      <c r="AQ100" s="92">
        <v>1546</v>
      </c>
      <c r="AR100" s="89">
        <v>81</v>
      </c>
      <c r="AS100" s="90">
        <v>9.4</v>
      </c>
      <c r="AT100" s="90">
        <v>11.4</v>
      </c>
      <c r="AU100" s="88">
        <v>1244</v>
      </c>
      <c r="AV100" s="89">
        <v>772</v>
      </c>
      <c r="AW100" s="89">
        <v>478</v>
      </c>
      <c r="AX100" s="91">
        <v>14.5</v>
      </c>
      <c r="AY100" s="91">
        <v>14</v>
      </c>
      <c r="AZ100" s="89">
        <v>222</v>
      </c>
      <c r="BA100" s="90">
        <v>7.2</v>
      </c>
      <c r="BB100" s="89">
        <v>769</v>
      </c>
      <c r="BC100" s="89">
        <v>203</v>
      </c>
      <c r="BD100" s="89">
        <v>213</v>
      </c>
      <c r="BE100" s="89">
        <v>276</v>
      </c>
      <c r="BF100" s="89">
        <v>629</v>
      </c>
      <c r="BG100" s="89">
        <v>204</v>
      </c>
      <c r="BH100" s="88">
        <v>952</v>
      </c>
    </row>
    <row r="101" spans="1:60">
      <c r="A101" s="97">
        <v>231</v>
      </c>
      <c r="B101" s="91" t="s">
        <v>1006</v>
      </c>
      <c r="C101" s="91" t="s">
        <v>1005</v>
      </c>
      <c r="D101" s="95">
        <v>34163</v>
      </c>
      <c r="E101" s="96">
        <v>21.659137577002053</v>
      </c>
      <c r="F101" s="95" t="s">
        <v>1004</v>
      </c>
      <c r="G101" s="95" t="s">
        <v>1003</v>
      </c>
      <c r="H101" s="95" t="s">
        <v>1002</v>
      </c>
      <c r="I101" s="90">
        <v>51</v>
      </c>
      <c r="J101" s="92">
        <v>1536</v>
      </c>
      <c r="K101" s="94">
        <f t="shared" si="6"/>
        <v>153.6</v>
      </c>
      <c r="L101" s="94">
        <f t="shared" si="7"/>
        <v>21.616617838541668</v>
      </c>
      <c r="M101" s="92"/>
      <c r="N101" s="92">
        <v>817</v>
      </c>
      <c r="O101" s="89">
        <v>345</v>
      </c>
      <c r="P101" s="89">
        <v>174</v>
      </c>
      <c r="Q101" s="89">
        <v>152</v>
      </c>
      <c r="R101" s="88">
        <v>831</v>
      </c>
      <c r="S101" s="88">
        <v>659</v>
      </c>
      <c r="T101" s="89">
        <v>359</v>
      </c>
      <c r="U101" s="91">
        <v>78</v>
      </c>
      <c r="V101" s="93">
        <v>92.5</v>
      </c>
      <c r="W101" s="89">
        <v>90</v>
      </c>
      <c r="X101" s="89">
        <v>58</v>
      </c>
      <c r="Y101" s="89">
        <v>264</v>
      </c>
      <c r="Z101" s="90">
        <v>13</v>
      </c>
      <c r="AA101" s="88">
        <v>903</v>
      </c>
      <c r="AB101" s="93">
        <v>132.5</v>
      </c>
      <c r="AC101" s="93">
        <v>94.5</v>
      </c>
      <c r="AD101" s="89">
        <v>233</v>
      </c>
      <c r="AE101" s="93">
        <v>222</v>
      </c>
      <c r="AF101" s="89">
        <v>228</v>
      </c>
      <c r="AG101" s="89">
        <v>209</v>
      </c>
      <c r="AH101" s="89">
        <v>74</v>
      </c>
      <c r="AI101" s="89">
        <v>161</v>
      </c>
      <c r="AJ101" s="89">
        <v>174</v>
      </c>
      <c r="AK101" s="89">
        <v>26</v>
      </c>
      <c r="AL101" s="93">
        <v>58</v>
      </c>
      <c r="AM101" s="88">
        <v>896</v>
      </c>
      <c r="AN101" s="93">
        <v>152.5</v>
      </c>
      <c r="AO101" s="89">
        <v>405</v>
      </c>
      <c r="AP101" s="89">
        <v>65</v>
      </c>
      <c r="AQ101" s="92">
        <v>1541</v>
      </c>
      <c r="AR101" s="89">
        <v>78</v>
      </c>
      <c r="AS101" s="90">
        <v>18</v>
      </c>
      <c r="AT101" s="90">
        <v>21.8</v>
      </c>
      <c r="AU101" s="88">
        <v>1230</v>
      </c>
      <c r="AV101" s="89">
        <v>761</v>
      </c>
      <c r="AW101" s="89">
        <v>551</v>
      </c>
      <c r="AX101" s="91">
        <v>5.5</v>
      </c>
      <c r="AY101" s="91">
        <v>14</v>
      </c>
      <c r="AZ101" s="89">
        <v>233</v>
      </c>
      <c r="BA101" s="90">
        <v>17</v>
      </c>
      <c r="BB101" s="89">
        <v>755</v>
      </c>
      <c r="BC101" s="89">
        <v>258</v>
      </c>
      <c r="BD101" s="89">
        <v>259</v>
      </c>
      <c r="BE101" s="89">
        <v>273</v>
      </c>
      <c r="BF101" s="89">
        <v>648</v>
      </c>
      <c r="BG101" s="89">
        <v>241</v>
      </c>
      <c r="BH101" s="88">
        <v>935</v>
      </c>
    </row>
    <row r="102" spans="1:60">
      <c r="A102" s="97">
        <v>232</v>
      </c>
      <c r="B102" s="91" t="s">
        <v>1006</v>
      </c>
      <c r="C102" s="91" t="s">
        <v>1005</v>
      </c>
      <c r="D102" s="95">
        <v>34164</v>
      </c>
      <c r="E102" s="96">
        <v>19.868583162217661</v>
      </c>
      <c r="F102" s="95" t="s">
        <v>1004</v>
      </c>
      <c r="G102" s="95" t="s">
        <v>1003</v>
      </c>
      <c r="H102" s="95" t="s">
        <v>1002</v>
      </c>
      <c r="I102" s="90">
        <v>58.8</v>
      </c>
      <c r="J102" s="92">
        <v>1533</v>
      </c>
      <c r="K102" s="94">
        <f t="shared" si="6"/>
        <v>153.30000000000001</v>
      </c>
      <c r="L102" s="94">
        <f t="shared" si="7"/>
        <v>25.020329017326574</v>
      </c>
      <c r="M102" s="92"/>
      <c r="N102" s="92">
        <v>796</v>
      </c>
      <c r="O102" s="89">
        <v>362</v>
      </c>
      <c r="P102" s="89">
        <v>189</v>
      </c>
      <c r="Q102" s="89">
        <v>154</v>
      </c>
      <c r="R102" s="88">
        <v>877</v>
      </c>
      <c r="S102" s="88">
        <v>689</v>
      </c>
      <c r="T102" s="89">
        <v>380</v>
      </c>
      <c r="U102" s="92">
        <v>9999</v>
      </c>
      <c r="V102" s="92">
        <v>9999</v>
      </c>
      <c r="W102" s="89">
        <v>96</v>
      </c>
      <c r="X102" s="89">
        <v>57</v>
      </c>
      <c r="Y102" s="89">
        <v>289</v>
      </c>
      <c r="Z102" s="90">
        <v>27.4</v>
      </c>
      <c r="AA102" s="88">
        <v>913</v>
      </c>
      <c r="AB102" s="92">
        <v>9999</v>
      </c>
      <c r="AC102" s="92">
        <v>9999</v>
      </c>
      <c r="AD102" s="89">
        <v>221</v>
      </c>
      <c r="AE102" s="92">
        <v>9999</v>
      </c>
      <c r="AF102" s="89">
        <v>238</v>
      </c>
      <c r="AG102" s="89">
        <v>206</v>
      </c>
      <c r="AH102" s="89">
        <v>69</v>
      </c>
      <c r="AI102" s="89">
        <v>165</v>
      </c>
      <c r="AJ102" s="89">
        <v>174</v>
      </c>
      <c r="AK102" s="89">
        <v>26</v>
      </c>
      <c r="AL102" s="92">
        <v>9999</v>
      </c>
      <c r="AM102" s="88">
        <v>963</v>
      </c>
      <c r="AN102" s="92">
        <v>9999</v>
      </c>
      <c r="AO102" s="89">
        <v>398</v>
      </c>
      <c r="AP102" s="89">
        <v>59</v>
      </c>
      <c r="AQ102" s="92">
        <v>1540</v>
      </c>
      <c r="AR102" s="89">
        <v>69</v>
      </c>
      <c r="AS102" s="90">
        <v>34.4</v>
      </c>
      <c r="AT102" s="90">
        <v>39.6</v>
      </c>
      <c r="AU102" s="88">
        <v>1230</v>
      </c>
      <c r="AV102" s="89">
        <v>737</v>
      </c>
      <c r="AW102" s="89">
        <v>555</v>
      </c>
      <c r="AX102" s="92">
        <v>9999</v>
      </c>
      <c r="AY102" s="92">
        <v>9999</v>
      </c>
      <c r="AZ102" s="89">
        <v>233</v>
      </c>
      <c r="BA102" s="90">
        <v>28.2</v>
      </c>
      <c r="BB102" s="89">
        <v>776</v>
      </c>
      <c r="BC102" s="89">
        <v>271</v>
      </c>
      <c r="BD102" s="89">
        <v>271</v>
      </c>
      <c r="BE102" s="89">
        <v>268</v>
      </c>
      <c r="BF102" s="89">
        <v>632</v>
      </c>
      <c r="BG102" s="89">
        <v>250</v>
      </c>
      <c r="BH102" s="88">
        <v>944</v>
      </c>
    </row>
    <row r="103" spans="1:60">
      <c r="A103" s="97">
        <v>236</v>
      </c>
      <c r="B103" s="91" t="s">
        <v>1006</v>
      </c>
      <c r="C103" s="91" t="s">
        <v>1005</v>
      </c>
      <c r="D103" s="95">
        <v>34164</v>
      </c>
      <c r="E103" s="96">
        <v>25.965776865160848</v>
      </c>
      <c r="F103" s="95" t="s">
        <v>1004</v>
      </c>
      <c r="G103" s="95" t="s">
        <v>1003</v>
      </c>
      <c r="H103" s="95" t="s">
        <v>1002</v>
      </c>
      <c r="I103" s="90">
        <v>65.8</v>
      </c>
      <c r="J103" s="92">
        <v>1627</v>
      </c>
      <c r="K103" s="94">
        <f t="shared" si="6"/>
        <v>162.69999999999999</v>
      </c>
      <c r="L103" s="94">
        <f t="shared" si="7"/>
        <v>24.85711878793969</v>
      </c>
      <c r="M103" s="92"/>
      <c r="N103" s="92">
        <v>891</v>
      </c>
      <c r="O103" s="89">
        <v>394</v>
      </c>
      <c r="P103" s="89">
        <v>185</v>
      </c>
      <c r="Q103" s="89">
        <v>157</v>
      </c>
      <c r="R103" s="88">
        <v>892</v>
      </c>
      <c r="S103" s="88">
        <v>742</v>
      </c>
      <c r="T103" s="89">
        <v>389</v>
      </c>
      <c r="U103" s="91">
        <v>84</v>
      </c>
      <c r="V103" s="93">
        <v>98.5</v>
      </c>
      <c r="W103" s="89">
        <v>101</v>
      </c>
      <c r="X103" s="89">
        <v>60</v>
      </c>
      <c r="Y103" s="89">
        <v>296</v>
      </c>
      <c r="Z103" s="90">
        <v>21.8</v>
      </c>
      <c r="AA103" s="88">
        <v>1005</v>
      </c>
      <c r="AB103" s="93">
        <v>164.5</v>
      </c>
      <c r="AC103" s="93">
        <v>98.5</v>
      </c>
      <c r="AD103" s="89">
        <v>241</v>
      </c>
      <c r="AE103" s="93">
        <v>245</v>
      </c>
      <c r="AF103" s="89">
        <v>246</v>
      </c>
      <c r="AG103" s="89">
        <v>239</v>
      </c>
      <c r="AH103" s="89">
        <v>72</v>
      </c>
      <c r="AI103" s="89">
        <v>186</v>
      </c>
      <c r="AJ103" s="89">
        <v>188</v>
      </c>
      <c r="AK103" s="89">
        <v>26</v>
      </c>
      <c r="AL103" s="93">
        <v>68</v>
      </c>
      <c r="AM103" s="88">
        <v>976</v>
      </c>
      <c r="AN103" s="93">
        <v>175</v>
      </c>
      <c r="AO103" s="89">
        <v>452</v>
      </c>
      <c r="AP103" s="89">
        <v>61</v>
      </c>
      <c r="AQ103" s="92">
        <v>1634</v>
      </c>
      <c r="AR103" s="89">
        <v>77</v>
      </c>
      <c r="AS103" s="90">
        <v>23</v>
      </c>
      <c r="AT103" s="90">
        <v>33.4</v>
      </c>
      <c r="AU103" s="88">
        <v>1311</v>
      </c>
      <c r="AV103" s="89">
        <v>837</v>
      </c>
      <c r="AW103" s="89">
        <v>615</v>
      </c>
      <c r="AX103" s="91">
        <v>17</v>
      </c>
      <c r="AY103" s="91">
        <v>1.5</v>
      </c>
      <c r="AZ103" s="89">
        <v>245</v>
      </c>
      <c r="BA103" s="90">
        <v>25.6</v>
      </c>
      <c r="BB103" s="89">
        <v>829</v>
      </c>
      <c r="BC103" s="89">
        <v>281</v>
      </c>
      <c r="BD103" s="89">
        <v>285</v>
      </c>
      <c r="BE103" s="89">
        <v>300</v>
      </c>
      <c r="BF103" s="89">
        <v>725</v>
      </c>
      <c r="BG103" s="89">
        <v>272</v>
      </c>
      <c r="BH103" s="88">
        <v>1011</v>
      </c>
    </row>
    <row r="104" spans="1:60">
      <c r="A104" s="97">
        <v>237</v>
      </c>
      <c r="B104" s="91" t="s">
        <v>1006</v>
      </c>
      <c r="C104" s="91" t="s">
        <v>1005</v>
      </c>
      <c r="D104" s="95">
        <v>34164</v>
      </c>
      <c r="E104" s="96">
        <v>19.307323750855577</v>
      </c>
      <c r="F104" s="95" t="s">
        <v>1004</v>
      </c>
      <c r="G104" s="95" t="s">
        <v>1003</v>
      </c>
      <c r="H104" s="95" t="s">
        <v>1002</v>
      </c>
      <c r="I104" s="90">
        <v>50</v>
      </c>
      <c r="J104" s="92">
        <v>1587</v>
      </c>
      <c r="K104" s="94">
        <f t="shared" si="6"/>
        <v>158.69999999999999</v>
      </c>
      <c r="L104" s="94">
        <f t="shared" si="7"/>
        <v>19.852543249758096</v>
      </c>
      <c r="M104" s="92"/>
      <c r="N104" s="92">
        <v>859</v>
      </c>
      <c r="O104" s="89">
        <v>366</v>
      </c>
      <c r="P104" s="89">
        <v>177</v>
      </c>
      <c r="Q104" s="89">
        <v>152</v>
      </c>
      <c r="R104" s="88">
        <v>778</v>
      </c>
      <c r="S104" s="88">
        <v>635</v>
      </c>
      <c r="T104" s="89">
        <v>343</v>
      </c>
      <c r="U104" s="91">
        <v>79.5</v>
      </c>
      <c r="V104" s="93">
        <v>91.5</v>
      </c>
      <c r="W104" s="89">
        <v>88</v>
      </c>
      <c r="X104" s="89">
        <v>53</v>
      </c>
      <c r="Y104" s="89">
        <v>265</v>
      </c>
      <c r="Z104" s="90">
        <v>10.6</v>
      </c>
      <c r="AA104" s="88">
        <v>964</v>
      </c>
      <c r="AB104" s="93">
        <v>144</v>
      </c>
      <c r="AC104" s="93">
        <v>93.5</v>
      </c>
      <c r="AD104" s="89">
        <v>230</v>
      </c>
      <c r="AE104" s="93">
        <v>228</v>
      </c>
      <c r="AF104" s="89">
        <v>226</v>
      </c>
      <c r="AG104" s="89">
        <v>223</v>
      </c>
      <c r="AH104" s="89">
        <v>73</v>
      </c>
      <c r="AI104" s="89">
        <v>168</v>
      </c>
      <c r="AJ104" s="89">
        <v>172</v>
      </c>
      <c r="AK104" s="89">
        <v>24</v>
      </c>
      <c r="AL104" s="93">
        <v>60</v>
      </c>
      <c r="AM104" s="88">
        <v>901</v>
      </c>
      <c r="AN104" s="93">
        <v>162</v>
      </c>
      <c r="AO104" s="89">
        <v>435</v>
      </c>
      <c r="AP104" s="89">
        <v>59</v>
      </c>
      <c r="AQ104" s="92">
        <v>1593</v>
      </c>
      <c r="AR104" s="89">
        <v>70</v>
      </c>
      <c r="AS104" s="90">
        <v>14.8</v>
      </c>
      <c r="AT104" s="90">
        <v>20</v>
      </c>
      <c r="AU104" s="88">
        <v>1281</v>
      </c>
      <c r="AV104" s="89">
        <v>804</v>
      </c>
      <c r="AW104" s="89">
        <v>545</v>
      </c>
      <c r="AX104" s="91">
        <v>17</v>
      </c>
      <c r="AY104" s="91">
        <v>4.5</v>
      </c>
      <c r="AZ104" s="89">
        <v>227</v>
      </c>
      <c r="BA104" s="90">
        <v>12.4</v>
      </c>
      <c r="BB104" s="89">
        <v>799</v>
      </c>
      <c r="BC104" s="89">
        <v>242</v>
      </c>
      <c r="BD104" s="89">
        <v>255</v>
      </c>
      <c r="BE104" s="89">
        <v>278</v>
      </c>
      <c r="BF104" s="89">
        <v>662</v>
      </c>
      <c r="BG104" s="89">
        <v>231</v>
      </c>
      <c r="BH104" s="88">
        <v>1004</v>
      </c>
    </row>
    <row r="105" spans="1:60">
      <c r="A105" s="97">
        <v>251</v>
      </c>
      <c r="B105" s="91" t="s">
        <v>1006</v>
      </c>
      <c r="C105" s="91" t="s">
        <v>1005</v>
      </c>
      <c r="D105" s="95">
        <v>34135</v>
      </c>
      <c r="E105" s="96">
        <v>21.924709103353866</v>
      </c>
      <c r="F105" s="95" t="s">
        <v>1004</v>
      </c>
      <c r="G105" s="95" t="s">
        <v>1003</v>
      </c>
      <c r="H105" s="95" t="s">
        <v>1002</v>
      </c>
      <c r="I105" s="90">
        <v>44.6</v>
      </c>
      <c r="J105" s="92">
        <v>1570</v>
      </c>
      <c r="K105" s="94">
        <f t="shared" si="6"/>
        <v>157</v>
      </c>
      <c r="L105" s="94">
        <f t="shared" si="7"/>
        <v>18.094040326179559</v>
      </c>
      <c r="M105" s="92"/>
      <c r="N105" s="92">
        <v>832</v>
      </c>
      <c r="O105" s="89">
        <v>337</v>
      </c>
      <c r="P105" s="89">
        <v>189</v>
      </c>
      <c r="Q105" s="89">
        <v>152</v>
      </c>
      <c r="R105" s="88">
        <v>765</v>
      </c>
      <c r="S105" s="88">
        <v>557</v>
      </c>
      <c r="T105" s="89">
        <v>326</v>
      </c>
      <c r="U105" s="91">
        <v>83</v>
      </c>
      <c r="V105" s="93">
        <v>89.5</v>
      </c>
      <c r="W105" s="89">
        <v>85</v>
      </c>
      <c r="X105" s="89">
        <v>58</v>
      </c>
      <c r="Y105" s="89">
        <v>257</v>
      </c>
      <c r="Z105" s="90">
        <v>9.4</v>
      </c>
      <c r="AA105" s="88">
        <v>939</v>
      </c>
      <c r="AB105" s="93">
        <v>141</v>
      </c>
      <c r="AC105" s="93">
        <v>90</v>
      </c>
      <c r="AD105" s="89">
        <v>231</v>
      </c>
      <c r="AE105" s="93">
        <v>217</v>
      </c>
      <c r="AF105" s="89">
        <v>212</v>
      </c>
      <c r="AG105" s="89">
        <v>222</v>
      </c>
      <c r="AH105" s="89">
        <v>72</v>
      </c>
      <c r="AI105" s="89">
        <v>163</v>
      </c>
      <c r="AJ105" s="89">
        <v>177</v>
      </c>
      <c r="AK105" s="89">
        <v>26</v>
      </c>
      <c r="AL105" s="93">
        <v>58</v>
      </c>
      <c r="AM105" s="88">
        <v>830</v>
      </c>
      <c r="AN105" s="93">
        <v>152.5</v>
      </c>
      <c r="AO105" s="89">
        <v>429</v>
      </c>
      <c r="AP105" s="89">
        <v>70</v>
      </c>
      <c r="AQ105" s="92">
        <v>1575</v>
      </c>
      <c r="AR105" s="89">
        <v>77</v>
      </c>
      <c r="AS105" s="90">
        <v>17.399999999999999</v>
      </c>
      <c r="AT105" s="90">
        <v>18</v>
      </c>
      <c r="AU105" s="88">
        <v>1273</v>
      </c>
      <c r="AV105" s="89">
        <v>767</v>
      </c>
      <c r="AW105" s="89">
        <v>477</v>
      </c>
      <c r="AX105" s="91">
        <v>5</v>
      </c>
      <c r="AY105" s="91">
        <v>-1.5</v>
      </c>
      <c r="AZ105" s="89">
        <v>233</v>
      </c>
      <c r="BA105" s="90">
        <v>12.2</v>
      </c>
      <c r="BB105" s="89">
        <v>797</v>
      </c>
      <c r="BC105" s="89">
        <v>226</v>
      </c>
      <c r="BD105" s="89">
        <v>230</v>
      </c>
      <c r="BE105" s="89">
        <v>289</v>
      </c>
      <c r="BF105" s="89">
        <v>673</v>
      </c>
      <c r="BG105" s="89">
        <v>205</v>
      </c>
      <c r="BH105" s="88">
        <v>986</v>
      </c>
    </row>
    <row r="106" spans="1:60">
      <c r="A106" s="97">
        <v>252</v>
      </c>
      <c r="B106" s="91" t="s">
        <v>1006</v>
      </c>
      <c r="C106" s="91" t="s">
        <v>1005</v>
      </c>
      <c r="D106" s="95">
        <v>34135</v>
      </c>
      <c r="E106" s="96">
        <v>19.501711156741958</v>
      </c>
      <c r="F106" s="95" t="s">
        <v>1004</v>
      </c>
      <c r="G106" s="95" t="s">
        <v>1003</v>
      </c>
      <c r="H106" s="95" t="s">
        <v>1002</v>
      </c>
      <c r="I106" s="90">
        <v>60.2</v>
      </c>
      <c r="J106" s="92">
        <v>1595</v>
      </c>
      <c r="K106" s="94">
        <f t="shared" si="6"/>
        <v>159.5</v>
      </c>
      <c r="L106" s="94">
        <f t="shared" si="7"/>
        <v>23.663289472391195</v>
      </c>
      <c r="M106" s="92"/>
      <c r="N106" s="92">
        <v>830</v>
      </c>
      <c r="O106" s="89">
        <v>359</v>
      </c>
      <c r="P106" s="89">
        <v>184</v>
      </c>
      <c r="Q106" s="89">
        <v>160</v>
      </c>
      <c r="R106" s="88">
        <v>871</v>
      </c>
      <c r="S106" s="88">
        <v>694</v>
      </c>
      <c r="T106" s="89">
        <v>389</v>
      </c>
      <c r="U106" s="91">
        <v>76.5</v>
      </c>
      <c r="V106" s="93">
        <v>90</v>
      </c>
      <c r="W106" s="89">
        <v>88</v>
      </c>
      <c r="X106" s="89">
        <v>60</v>
      </c>
      <c r="Y106" s="89">
        <v>278</v>
      </c>
      <c r="Z106" s="90">
        <v>14.4</v>
      </c>
      <c r="AA106" s="88">
        <v>926</v>
      </c>
      <c r="AB106" s="93">
        <v>153</v>
      </c>
      <c r="AC106" s="93">
        <v>93</v>
      </c>
      <c r="AD106" s="89">
        <v>230</v>
      </c>
      <c r="AE106" s="93">
        <v>242.5</v>
      </c>
      <c r="AF106" s="89">
        <v>243</v>
      </c>
      <c r="AG106" s="89">
        <v>218</v>
      </c>
      <c r="AH106" s="89">
        <v>75</v>
      </c>
      <c r="AI106" s="89">
        <v>164</v>
      </c>
      <c r="AJ106" s="89">
        <v>170</v>
      </c>
      <c r="AK106" s="89">
        <v>26</v>
      </c>
      <c r="AL106" s="93">
        <v>57</v>
      </c>
      <c r="AM106" s="88">
        <v>966</v>
      </c>
      <c r="AN106" s="93">
        <v>175</v>
      </c>
      <c r="AO106" s="89">
        <v>424</v>
      </c>
      <c r="AP106" s="89">
        <v>59</v>
      </c>
      <c r="AQ106" s="92">
        <v>1602</v>
      </c>
      <c r="AR106" s="89">
        <v>73</v>
      </c>
      <c r="AS106" s="90">
        <v>24</v>
      </c>
      <c r="AT106" s="90">
        <v>31.4</v>
      </c>
      <c r="AU106" s="88">
        <v>1297</v>
      </c>
      <c r="AV106" s="89">
        <v>760</v>
      </c>
      <c r="AW106" s="89">
        <v>584</v>
      </c>
      <c r="AX106" s="91">
        <v>7</v>
      </c>
      <c r="AY106" s="91">
        <v>8</v>
      </c>
      <c r="AZ106" s="89">
        <v>237</v>
      </c>
      <c r="BA106" s="90">
        <v>21</v>
      </c>
      <c r="BB106" s="89">
        <v>785</v>
      </c>
      <c r="BC106" s="89">
        <v>279</v>
      </c>
      <c r="BD106" s="89">
        <v>285</v>
      </c>
      <c r="BE106" s="89">
        <v>279</v>
      </c>
      <c r="BF106" s="89">
        <v>660</v>
      </c>
      <c r="BG106" s="89">
        <v>229</v>
      </c>
      <c r="BH106" s="88">
        <v>992</v>
      </c>
    </row>
    <row r="107" spans="1:60">
      <c r="A107" s="97">
        <v>253</v>
      </c>
      <c r="B107" s="91" t="s">
        <v>1006</v>
      </c>
      <c r="C107" s="91" t="s">
        <v>1005</v>
      </c>
      <c r="D107" s="95">
        <v>34135</v>
      </c>
      <c r="E107" s="96">
        <v>19.857631759069132</v>
      </c>
      <c r="F107" s="95" t="s">
        <v>1004</v>
      </c>
      <c r="G107" s="95" t="s">
        <v>1003</v>
      </c>
      <c r="H107" s="95" t="s">
        <v>1002</v>
      </c>
      <c r="I107" s="90">
        <v>51.6</v>
      </c>
      <c r="J107" s="92">
        <v>1549</v>
      </c>
      <c r="K107" s="94">
        <f t="shared" si="6"/>
        <v>154.9</v>
      </c>
      <c r="L107" s="94">
        <f t="shared" si="7"/>
        <v>21.505367381275576</v>
      </c>
      <c r="M107" s="92"/>
      <c r="N107" s="92">
        <v>846</v>
      </c>
      <c r="O107" s="89">
        <v>376</v>
      </c>
      <c r="P107" s="89">
        <v>174</v>
      </c>
      <c r="Q107" s="89">
        <v>152</v>
      </c>
      <c r="R107" s="88">
        <v>859</v>
      </c>
      <c r="S107" s="88">
        <v>704</v>
      </c>
      <c r="T107" s="89">
        <v>337</v>
      </c>
      <c r="U107" s="91">
        <v>75</v>
      </c>
      <c r="V107" s="93">
        <v>88</v>
      </c>
      <c r="W107" s="89">
        <v>84</v>
      </c>
      <c r="X107" s="89">
        <v>55</v>
      </c>
      <c r="Y107" s="89">
        <v>275</v>
      </c>
      <c r="Z107" s="90">
        <v>18.600000000000001</v>
      </c>
      <c r="AA107" s="88">
        <v>932</v>
      </c>
      <c r="AB107" s="93">
        <v>139.5</v>
      </c>
      <c r="AC107" s="93">
        <v>91</v>
      </c>
      <c r="AD107" s="89">
        <v>226</v>
      </c>
      <c r="AE107" s="93">
        <v>226</v>
      </c>
      <c r="AF107" s="89">
        <v>229</v>
      </c>
      <c r="AG107" s="89">
        <v>213</v>
      </c>
      <c r="AH107" s="89">
        <v>73</v>
      </c>
      <c r="AI107" s="89">
        <v>161</v>
      </c>
      <c r="AJ107" s="89">
        <v>174</v>
      </c>
      <c r="AK107" s="89">
        <v>26</v>
      </c>
      <c r="AL107" s="93">
        <v>58.5</v>
      </c>
      <c r="AM107" s="88">
        <v>923</v>
      </c>
      <c r="AN107" s="93">
        <v>163</v>
      </c>
      <c r="AO107" s="89">
        <v>419</v>
      </c>
      <c r="AP107" s="89">
        <v>64</v>
      </c>
      <c r="AQ107" s="92">
        <v>1556</v>
      </c>
      <c r="AR107" s="89">
        <v>79</v>
      </c>
      <c r="AS107" s="90">
        <v>26.4</v>
      </c>
      <c r="AT107" s="90">
        <v>30.6</v>
      </c>
      <c r="AU107" s="88">
        <v>1254</v>
      </c>
      <c r="AV107" s="89">
        <v>792</v>
      </c>
      <c r="AW107" s="89">
        <v>541</v>
      </c>
      <c r="AX107" s="91">
        <v>3</v>
      </c>
      <c r="AY107" s="91">
        <v>7.5</v>
      </c>
      <c r="AZ107" s="89">
        <v>218</v>
      </c>
      <c r="BA107" s="90">
        <v>24.2</v>
      </c>
      <c r="BB107" s="89">
        <v>799</v>
      </c>
      <c r="BC107" s="89">
        <v>262</v>
      </c>
      <c r="BD107" s="89">
        <v>261</v>
      </c>
      <c r="BE107" s="89">
        <v>277</v>
      </c>
      <c r="BF107" s="89">
        <v>659</v>
      </c>
      <c r="BG107" s="89">
        <v>255</v>
      </c>
      <c r="BH107" s="88">
        <v>982</v>
      </c>
    </row>
    <row r="108" spans="1:60">
      <c r="A108" s="97">
        <v>254</v>
      </c>
      <c r="B108" s="91" t="s">
        <v>1006</v>
      </c>
      <c r="C108" s="91" t="s">
        <v>1005</v>
      </c>
      <c r="D108" s="95">
        <v>34135</v>
      </c>
      <c r="E108" s="96">
        <v>22.570841889117045</v>
      </c>
      <c r="F108" s="95" t="s">
        <v>1004</v>
      </c>
      <c r="G108" s="95" t="s">
        <v>1003</v>
      </c>
      <c r="H108" s="95" t="s">
        <v>1002</v>
      </c>
      <c r="I108" s="90">
        <v>46.4</v>
      </c>
      <c r="J108" s="92">
        <v>1616</v>
      </c>
      <c r="K108" s="94">
        <f t="shared" si="6"/>
        <v>161.6</v>
      </c>
      <c r="L108" s="94">
        <f t="shared" si="7"/>
        <v>17.767865895500442</v>
      </c>
      <c r="M108" s="92"/>
      <c r="N108" s="92">
        <v>861</v>
      </c>
      <c r="O108" s="89">
        <v>363</v>
      </c>
      <c r="P108" s="89">
        <v>183</v>
      </c>
      <c r="Q108" s="89">
        <v>152</v>
      </c>
      <c r="R108" s="88">
        <v>737</v>
      </c>
      <c r="S108" s="88">
        <v>583</v>
      </c>
      <c r="T108" s="89">
        <v>313</v>
      </c>
      <c r="U108" s="91">
        <v>80</v>
      </c>
      <c r="V108" s="93">
        <v>90</v>
      </c>
      <c r="W108" s="89">
        <v>86</v>
      </c>
      <c r="X108" s="89">
        <v>51</v>
      </c>
      <c r="Y108" s="89">
        <v>273</v>
      </c>
      <c r="Z108" s="90">
        <v>15.2</v>
      </c>
      <c r="AA108" s="88">
        <v>963</v>
      </c>
      <c r="AB108" s="93">
        <v>155.5</v>
      </c>
      <c r="AC108" s="93">
        <v>92</v>
      </c>
      <c r="AD108" s="89">
        <v>229</v>
      </c>
      <c r="AE108" s="93">
        <v>245.5</v>
      </c>
      <c r="AF108" s="89">
        <v>216</v>
      </c>
      <c r="AG108" s="89">
        <v>242</v>
      </c>
      <c r="AH108" s="89">
        <v>72</v>
      </c>
      <c r="AI108" s="89">
        <v>177</v>
      </c>
      <c r="AJ108" s="89">
        <v>181</v>
      </c>
      <c r="AK108" s="89">
        <v>25</v>
      </c>
      <c r="AL108" s="93">
        <v>59.5</v>
      </c>
      <c r="AM108" s="88">
        <v>891</v>
      </c>
      <c r="AN108" s="93">
        <v>171.5</v>
      </c>
      <c r="AO108" s="89">
        <v>440</v>
      </c>
      <c r="AP108" s="89">
        <v>71</v>
      </c>
      <c r="AQ108" s="92">
        <v>1621</v>
      </c>
      <c r="AR108" s="89">
        <v>79</v>
      </c>
      <c r="AS108" s="90">
        <v>14.8</v>
      </c>
      <c r="AT108" s="90">
        <v>18.2</v>
      </c>
      <c r="AU108" s="88">
        <v>1310</v>
      </c>
      <c r="AV108" s="89">
        <v>795</v>
      </c>
      <c r="AW108" s="89">
        <v>494</v>
      </c>
      <c r="AX108" s="91">
        <v>5.5</v>
      </c>
      <c r="AY108" s="91">
        <v>4</v>
      </c>
      <c r="AZ108" s="89">
        <v>229</v>
      </c>
      <c r="BA108" s="90">
        <v>13.6</v>
      </c>
      <c r="BB108" s="89">
        <v>824</v>
      </c>
      <c r="BC108" s="89">
        <v>211</v>
      </c>
      <c r="BD108" s="89">
        <v>215</v>
      </c>
      <c r="BE108" s="89">
        <v>300</v>
      </c>
      <c r="BF108" s="89">
        <v>706</v>
      </c>
      <c r="BG108" s="89">
        <v>205</v>
      </c>
      <c r="BH108" s="88">
        <v>1036</v>
      </c>
    </row>
    <row r="109" spans="1:60">
      <c r="A109" s="97">
        <v>255</v>
      </c>
      <c r="B109" s="91" t="s">
        <v>1006</v>
      </c>
      <c r="C109" s="91" t="s">
        <v>1005</v>
      </c>
      <c r="D109" s="95">
        <v>34135</v>
      </c>
      <c r="E109" s="96">
        <v>21.062286105407257</v>
      </c>
      <c r="F109" s="95" t="s">
        <v>1004</v>
      </c>
      <c r="G109" s="95" t="s">
        <v>1003</v>
      </c>
      <c r="H109" s="95" t="s">
        <v>1002</v>
      </c>
      <c r="I109" s="90">
        <v>52.6</v>
      </c>
      <c r="J109" s="92">
        <v>1638</v>
      </c>
      <c r="K109" s="94">
        <f t="shared" si="6"/>
        <v>163.80000000000001</v>
      </c>
      <c r="L109" s="94">
        <f t="shared" si="7"/>
        <v>19.604598359177114</v>
      </c>
      <c r="M109" s="92"/>
      <c r="N109" s="92">
        <v>889</v>
      </c>
      <c r="O109" s="89">
        <v>373</v>
      </c>
      <c r="P109" s="89">
        <v>192</v>
      </c>
      <c r="Q109" s="89">
        <v>160</v>
      </c>
      <c r="R109" s="88">
        <v>764</v>
      </c>
      <c r="S109" s="88">
        <v>600</v>
      </c>
      <c r="T109" s="89">
        <v>336</v>
      </c>
      <c r="U109" s="91">
        <v>73</v>
      </c>
      <c r="V109" s="93">
        <v>89</v>
      </c>
      <c r="W109" s="89">
        <v>92</v>
      </c>
      <c r="X109" s="89">
        <v>58</v>
      </c>
      <c r="Y109" s="89">
        <v>294</v>
      </c>
      <c r="Z109" s="90">
        <v>13.4</v>
      </c>
      <c r="AA109" s="88">
        <v>978</v>
      </c>
      <c r="AB109" s="93">
        <v>148</v>
      </c>
      <c r="AC109" s="93">
        <v>93</v>
      </c>
      <c r="AD109" s="89">
        <v>226</v>
      </c>
      <c r="AE109" s="93">
        <v>232.5</v>
      </c>
      <c r="AF109" s="89">
        <v>229</v>
      </c>
      <c r="AG109" s="89">
        <v>219</v>
      </c>
      <c r="AH109" s="89">
        <v>72</v>
      </c>
      <c r="AI109" s="89">
        <v>166</v>
      </c>
      <c r="AJ109" s="89">
        <v>177</v>
      </c>
      <c r="AK109" s="89">
        <v>26</v>
      </c>
      <c r="AL109" s="93">
        <v>61</v>
      </c>
      <c r="AM109" s="88">
        <v>936</v>
      </c>
      <c r="AN109" s="93">
        <v>175.5</v>
      </c>
      <c r="AO109" s="89">
        <v>440</v>
      </c>
      <c r="AP109" s="89">
        <v>74</v>
      </c>
      <c r="AQ109" s="92">
        <v>1644</v>
      </c>
      <c r="AR109" s="89">
        <v>77</v>
      </c>
      <c r="AS109" s="90">
        <v>18.2</v>
      </c>
      <c r="AT109" s="90">
        <v>13.2</v>
      </c>
      <c r="AU109" s="88">
        <v>1337</v>
      </c>
      <c r="AV109" s="89">
        <v>810</v>
      </c>
      <c r="AW109" s="89">
        <v>525</v>
      </c>
      <c r="AX109" s="91">
        <v>11</v>
      </c>
      <c r="AY109" s="91">
        <v>11</v>
      </c>
      <c r="AZ109" s="89">
        <v>233</v>
      </c>
      <c r="BA109" s="90">
        <v>17.2</v>
      </c>
      <c r="BB109" s="89">
        <v>834</v>
      </c>
      <c r="BC109" s="89">
        <v>237</v>
      </c>
      <c r="BD109" s="89">
        <v>244</v>
      </c>
      <c r="BE109" s="89">
        <v>285</v>
      </c>
      <c r="BF109" s="89">
        <v>662</v>
      </c>
      <c r="BG109" s="89">
        <v>221</v>
      </c>
      <c r="BH109" s="88">
        <v>1031</v>
      </c>
    </row>
  </sheetData>
  <phoneticPr fontId="5"/>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F389"/>
  <sheetViews>
    <sheetView workbookViewId="0"/>
  </sheetViews>
  <sheetFormatPr defaultRowHeight="13.5"/>
  <cols>
    <col min="1" max="16384" width="9" style="84"/>
  </cols>
  <sheetData>
    <row r="1" spans="1:6" ht="25.5">
      <c r="A1" s="145" t="s">
        <v>2080</v>
      </c>
    </row>
    <row r="2" spans="1:6">
      <c r="A2" s="84" t="s">
        <v>595</v>
      </c>
      <c r="B2" s="84" t="s">
        <v>561</v>
      </c>
      <c r="C2" s="84" t="s">
        <v>539</v>
      </c>
      <c r="D2" s="84" t="s">
        <v>596</v>
      </c>
      <c r="E2" s="84" t="s">
        <v>597</v>
      </c>
      <c r="F2" s="84" t="s">
        <v>598</v>
      </c>
    </row>
    <row r="3" spans="1:6">
      <c r="A3" s="84" t="s">
        <v>599</v>
      </c>
      <c r="B3" s="84">
        <v>184.5</v>
      </c>
      <c r="C3" s="84">
        <v>65</v>
      </c>
      <c r="D3" s="84">
        <v>87</v>
      </c>
      <c r="E3" s="84">
        <v>78</v>
      </c>
      <c r="F3" s="84">
        <v>90</v>
      </c>
    </row>
    <row r="4" spans="1:6">
      <c r="A4" s="84" t="s">
        <v>600</v>
      </c>
      <c r="B4" s="84">
        <v>158</v>
      </c>
      <c r="D4" s="84">
        <v>82</v>
      </c>
      <c r="E4" s="84">
        <v>57</v>
      </c>
      <c r="F4" s="84">
        <v>83</v>
      </c>
    </row>
    <row r="5" spans="1:6">
      <c r="A5" s="84" t="s">
        <v>601</v>
      </c>
      <c r="B5" s="84">
        <v>157</v>
      </c>
      <c r="C5" s="84">
        <v>52.6</v>
      </c>
      <c r="D5" s="84">
        <v>100</v>
      </c>
      <c r="E5" s="84">
        <v>75</v>
      </c>
      <c r="F5" s="84">
        <v>89</v>
      </c>
    </row>
    <row r="6" spans="1:6">
      <c r="A6" s="84" t="s">
        <v>602</v>
      </c>
      <c r="B6" s="84">
        <v>165</v>
      </c>
      <c r="D6" s="84">
        <v>84</v>
      </c>
      <c r="E6" s="84">
        <v>57</v>
      </c>
      <c r="F6" s="84">
        <v>87</v>
      </c>
    </row>
    <row r="7" spans="1:6">
      <c r="A7" s="84" t="s">
        <v>603</v>
      </c>
      <c r="B7" s="84">
        <v>158</v>
      </c>
      <c r="D7" s="84">
        <v>79</v>
      </c>
      <c r="E7" s="84">
        <v>60</v>
      </c>
      <c r="F7" s="84">
        <v>82</v>
      </c>
    </row>
    <row r="8" spans="1:6">
      <c r="A8" s="84" t="s">
        <v>604</v>
      </c>
      <c r="B8" s="84">
        <v>160</v>
      </c>
      <c r="C8" s="84">
        <v>40</v>
      </c>
      <c r="D8" s="84">
        <v>78</v>
      </c>
      <c r="E8" s="84">
        <v>58</v>
      </c>
      <c r="F8" s="84">
        <v>80</v>
      </c>
    </row>
    <row r="9" spans="1:6">
      <c r="A9" s="84" t="s">
        <v>605</v>
      </c>
      <c r="B9" s="84">
        <v>157</v>
      </c>
      <c r="D9" s="84">
        <v>79</v>
      </c>
      <c r="E9" s="84">
        <v>59</v>
      </c>
      <c r="F9" s="84">
        <v>82</v>
      </c>
    </row>
    <row r="10" spans="1:6">
      <c r="A10" s="84" t="s">
        <v>606</v>
      </c>
      <c r="B10" s="84">
        <v>173</v>
      </c>
      <c r="C10" s="84">
        <v>59</v>
      </c>
      <c r="D10" s="84">
        <v>85</v>
      </c>
      <c r="E10" s="84">
        <v>60</v>
      </c>
      <c r="F10" s="84">
        <v>83</v>
      </c>
    </row>
    <row r="11" spans="1:6">
      <c r="A11" s="84" t="s">
        <v>607</v>
      </c>
      <c r="B11" s="84">
        <v>170</v>
      </c>
      <c r="D11" s="84">
        <v>85</v>
      </c>
      <c r="E11" s="84">
        <v>60</v>
      </c>
      <c r="F11" s="84">
        <v>83</v>
      </c>
    </row>
    <row r="12" spans="1:6">
      <c r="A12" s="84" t="s">
        <v>608</v>
      </c>
      <c r="B12" s="84">
        <v>164</v>
      </c>
      <c r="D12" s="84">
        <v>88</v>
      </c>
      <c r="E12" s="84">
        <v>58</v>
      </c>
      <c r="F12" s="84">
        <v>85</v>
      </c>
    </row>
    <row r="13" spans="1:6">
      <c r="A13" s="84" t="s">
        <v>609</v>
      </c>
      <c r="B13" s="84">
        <v>164</v>
      </c>
      <c r="D13" s="84">
        <v>83</v>
      </c>
      <c r="E13" s="84">
        <v>58</v>
      </c>
      <c r="F13" s="84">
        <v>83</v>
      </c>
    </row>
    <row r="14" spans="1:6">
      <c r="A14" s="84" t="s">
        <v>610</v>
      </c>
      <c r="B14" s="84">
        <v>162</v>
      </c>
      <c r="D14" s="84">
        <v>88</v>
      </c>
      <c r="E14" s="84">
        <v>58</v>
      </c>
      <c r="F14" s="84">
        <v>87</v>
      </c>
    </row>
    <row r="15" spans="1:6">
      <c r="A15" s="84" t="s">
        <v>611</v>
      </c>
      <c r="B15" s="84">
        <v>162</v>
      </c>
      <c r="D15" s="84">
        <v>83</v>
      </c>
      <c r="E15" s="84">
        <v>58</v>
      </c>
      <c r="F15" s="84">
        <v>86</v>
      </c>
    </row>
    <row r="16" spans="1:6">
      <c r="A16" s="84" t="s">
        <v>612</v>
      </c>
      <c r="B16" s="84">
        <v>155</v>
      </c>
      <c r="C16" s="84">
        <v>48</v>
      </c>
      <c r="D16" s="84">
        <v>85</v>
      </c>
      <c r="E16" s="84">
        <v>60</v>
      </c>
      <c r="F16" s="84">
        <v>86</v>
      </c>
    </row>
    <row r="17" spans="1:6">
      <c r="A17" s="84" t="s">
        <v>613</v>
      </c>
      <c r="B17" s="84">
        <v>158</v>
      </c>
      <c r="C17" s="84">
        <v>46</v>
      </c>
      <c r="D17" s="84">
        <v>90</v>
      </c>
      <c r="E17" s="84">
        <v>55</v>
      </c>
      <c r="F17" s="84">
        <v>92</v>
      </c>
    </row>
    <row r="18" spans="1:6">
      <c r="A18" s="84" t="s">
        <v>614</v>
      </c>
      <c r="B18" s="84">
        <v>159</v>
      </c>
      <c r="D18" s="84">
        <v>80</v>
      </c>
      <c r="E18" s="84">
        <v>58</v>
      </c>
      <c r="F18" s="84">
        <v>83</v>
      </c>
    </row>
    <row r="19" spans="1:6">
      <c r="A19" s="84" t="s">
        <v>615</v>
      </c>
      <c r="B19" s="84">
        <v>167</v>
      </c>
      <c r="C19" s="84">
        <v>50</v>
      </c>
      <c r="D19" s="84">
        <v>81</v>
      </c>
      <c r="E19" s="84">
        <v>60</v>
      </c>
      <c r="F19" s="84">
        <v>87</v>
      </c>
    </row>
    <row r="20" spans="1:6">
      <c r="A20" s="84" t="s">
        <v>616</v>
      </c>
      <c r="B20" s="84">
        <v>165</v>
      </c>
      <c r="D20" s="84">
        <v>83</v>
      </c>
      <c r="E20" s="84">
        <v>58</v>
      </c>
      <c r="F20" s="84">
        <v>87</v>
      </c>
    </row>
    <row r="21" spans="1:6">
      <c r="A21" s="84" t="s">
        <v>617</v>
      </c>
      <c r="B21" s="84">
        <v>161</v>
      </c>
      <c r="C21" s="84">
        <v>48</v>
      </c>
      <c r="D21" s="84">
        <v>87</v>
      </c>
      <c r="E21" s="84">
        <v>59</v>
      </c>
      <c r="F21" s="84">
        <v>87</v>
      </c>
    </row>
    <row r="22" spans="1:6">
      <c r="A22" s="84" t="s">
        <v>618</v>
      </c>
      <c r="B22" s="84">
        <v>156</v>
      </c>
      <c r="D22" s="84">
        <v>83</v>
      </c>
      <c r="E22" s="84">
        <v>57</v>
      </c>
      <c r="F22" s="84">
        <v>82</v>
      </c>
    </row>
    <row r="23" spans="1:6">
      <c r="A23" s="84" t="s">
        <v>619</v>
      </c>
      <c r="B23" s="84">
        <v>169</v>
      </c>
      <c r="D23" s="84">
        <v>88</v>
      </c>
      <c r="E23" s="84">
        <v>78</v>
      </c>
      <c r="F23" s="84">
        <v>101</v>
      </c>
    </row>
    <row r="24" spans="1:6">
      <c r="A24" s="84" t="s">
        <v>620</v>
      </c>
      <c r="B24" s="84">
        <v>152</v>
      </c>
      <c r="D24" s="84">
        <v>80</v>
      </c>
      <c r="E24" s="84">
        <v>54</v>
      </c>
      <c r="F24" s="84">
        <v>80</v>
      </c>
    </row>
    <row r="25" spans="1:6">
      <c r="A25" s="84" t="s">
        <v>621</v>
      </c>
      <c r="B25" s="84">
        <v>173.6</v>
      </c>
      <c r="D25" s="84">
        <v>83</v>
      </c>
      <c r="E25" s="84">
        <v>58</v>
      </c>
      <c r="F25" s="84">
        <v>88</v>
      </c>
    </row>
    <row r="26" spans="1:6">
      <c r="A26" s="84" t="s">
        <v>622</v>
      </c>
      <c r="B26" s="84">
        <v>165</v>
      </c>
      <c r="D26" s="84">
        <v>88</v>
      </c>
      <c r="E26" s="84">
        <v>61</v>
      </c>
      <c r="F26" s="84">
        <v>91</v>
      </c>
    </row>
    <row r="27" spans="1:6">
      <c r="A27" s="84" t="s">
        <v>623</v>
      </c>
      <c r="B27" s="84">
        <v>167</v>
      </c>
      <c r="D27" s="84">
        <v>82</v>
      </c>
      <c r="E27" s="84">
        <v>60</v>
      </c>
      <c r="F27" s="84">
        <v>88</v>
      </c>
    </row>
    <row r="28" spans="1:6">
      <c r="A28" s="84" t="s">
        <v>624</v>
      </c>
      <c r="B28" s="84">
        <v>160</v>
      </c>
      <c r="D28" s="84">
        <v>80</v>
      </c>
      <c r="E28" s="84">
        <v>60</v>
      </c>
      <c r="F28" s="84">
        <v>82</v>
      </c>
    </row>
    <row r="29" spans="1:6">
      <c r="A29" s="84" t="s">
        <v>625</v>
      </c>
      <c r="B29" s="84">
        <v>175</v>
      </c>
      <c r="C29" s="84">
        <v>52</v>
      </c>
      <c r="D29" s="84">
        <v>82</v>
      </c>
      <c r="E29" s="84">
        <v>60</v>
      </c>
      <c r="F29" s="84">
        <v>88</v>
      </c>
    </row>
    <row r="30" spans="1:6">
      <c r="A30" s="84" t="s">
        <v>626</v>
      </c>
      <c r="B30" s="84">
        <v>157.30000000000001</v>
      </c>
      <c r="D30" s="84">
        <v>87</v>
      </c>
      <c r="E30" s="84">
        <v>59</v>
      </c>
      <c r="F30" s="84">
        <v>88</v>
      </c>
    </row>
    <row r="31" spans="1:6">
      <c r="A31" s="84" t="s">
        <v>627</v>
      </c>
      <c r="B31" s="84">
        <v>166</v>
      </c>
      <c r="D31" s="84">
        <v>86</v>
      </c>
      <c r="E31" s="84">
        <v>60</v>
      </c>
      <c r="F31" s="84">
        <v>85</v>
      </c>
    </row>
    <row r="32" spans="1:6">
      <c r="A32" s="84" t="s">
        <v>628</v>
      </c>
      <c r="B32" s="84">
        <v>167</v>
      </c>
      <c r="D32" s="84">
        <v>85</v>
      </c>
      <c r="E32" s="84">
        <v>59</v>
      </c>
      <c r="F32" s="84">
        <v>87</v>
      </c>
    </row>
    <row r="33" spans="1:6">
      <c r="A33" s="84" t="s">
        <v>629</v>
      </c>
      <c r="B33" s="84">
        <v>155</v>
      </c>
      <c r="C33" s="84">
        <v>41</v>
      </c>
      <c r="D33" s="84">
        <v>80</v>
      </c>
      <c r="E33" s="84">
        <v>55</v>
      </c>
      <c r="F33" s="84">
        <v>85</v>
      </c>
    </row>
    <row r="34" spans="1:6">
      <c r="A34" s="84" t="s">
        <v>630</v>
      </c>
      <c r="D34" s="84">
        <v>90</v>
      </c>
      <c r="E34" s="84">
        <v>64</v>
      </c>
      <c r="F34" s="84">
        <v>90</v>
      </c>
    </row>
    <row r="35" spans="1:6">
      <c r="A35" s="84" t="s">
        <v>631</v>
      </c>
      <c r="B35" s="84">
        <v>158</v>
      </c>
      <c r="C35" s="84">
        <v>45</v>
      </c>
      <c r="D35" s="84">
        <v>82</v>
      </c>
      <c r="E35" s="84">
        <v>57</v>
      </c>
      <c r="F35" s="84">
        <v>85</v>
      </c>
    </row>
    <row r="36" spans="1:6">
      <c r="A36" s="84" t="s">
        <v>632</v>
      </c>
      <c r="B36" s="84">
        <v>168</v>
      </c>
      <c r="C36" s="84">
        <v>48</v>
      </c>
      <c r="D36" s="84">
        <v>83</v>
      </c>
      <c r="E36" s="84">
        <v>59</v>
      </c>
      <c r="F36" s="84">
        <v>85</v>
      </c>
    </row>
    <row r="37" spans="1:6">
      <c r="A37" s="84" t="s">
        <v>633</v>
      </c>
      <c r="B37" s="84">
        <v>157</v>
      </c>
      <c r="D37" s="84">
        <v>82</v>
      </c>
      <c r="E37" s="84">
        <v>57</v>
      </c>
      <c r="F37" s="84">
        <v>82</v>
      </c>
    </row>
    <row r="38" spans="1:6">
      <c r="A38" s="84" t="s">
        <v>634</v>
      </c>
      <c r="B38" s="84">
        <v>155</v>
      </c>
      <c r="D38" s="84">
        <v>88</v>
      </c>
      <c r="E38" s="84">
        <v>60</v>
      </c>
      <c r="F38" s="84">
        <v>86</v>
      </c>
    </row>
    <row r="39" spans="1:6">
      <c r="A39" s="84" t="s">
        <v>635</v>
      </c>
      <c r="B39" s="84">
        <v>154</v>
      </c>
      <c r="C39" s="84">
        <v>37.5</v>
      </c>
      <c r="D39" s="84">
        <v>78</v>
      </c>
      <c r="E39" s="84">
        <v>55</v>
      </c>
      <c r="F39" s="84">
        <v>78</v>
      </c>
    </row>
    <row r="40" spans="1:6">
      <c r="A40" s="84" t="s">
        <v>636</v>
      </c>
      <c r="B40" s="84">
        <v>170</v>
      </c>
      <c r="D40" s="84">
        <v>82</v>
      </c>
      <c r="E40" s="84">
        <v>59</v>
      </c>
      <c r="F40" s="84">
        <v>84</v>
      </c>
    </row>
    <row r="41" spans="1:6">
      <c r="A41" s="84" t="s">
        <v>637</v>
      </c>
      <c r="B41" s="84">
        <v>158</v>
      </c>
      <c r="D41" s="84">
        <v>83</v>
      </c>
      <c r="E41" s="84">
        <v>55</v>
      </c>
      <c r="F41" s="84">
        <v>85</v>
      </c>
    </row>
    <row r="42" spans="1:6">
      <c r="A42" s="84" t="s">
        <v>638</v>
      </c>
      <c r="B42" s="84">
        <v>168</v>
      </c>
      <c r="D42" s="84">
        <v>83</v>
      </c>
      <c r="E42" s="84">
        <v>58</v>
      </c>
      <c r="F42" s="84">
        <v>85</v>
      </c>
    </row>
    <row r="43" spans="1:6">
      <c r="A43" s="84" t="s">
        <v>639</v>
      </c>
      <c r="B43" s="84">
        <v>157</v>
      </c>
      <c r="D43" s="84">
        <v>93</v>
      </c>
      <c r="E43" s="84">
        <v>65</v>
      </c>
      <c r="F43" s="84">
        <v>92</v>
      </c>
    </row>
    <row r="44" spans="1:6">
      <c r="A44" s="84" t="s">
        <v>640</v>
      </c>
      <c r="B44" s="84">
        <v>171</v>
      </c>
      <c r="D44" s="84">
        <v>83</v>
      </c>
      <c r="E44" s="84">
        <v>58</v>
      </c>
      <c r="F44" s="84">
        <v>87</v>
      </c>
    </row>
    <row r="45" spans="1:6">
      <c r="A45" s="84" t="s">
        <v>641</v>
      </c>
      <c r="B45" s="84">
        <v>164</v>
      </c>
      <c r="C45" s="84">
        <v>48</v>
      </c>
      <c r="D45" s="84">
        <v>80</v>
      </c>
      <c r="E45" s="84">
        <v>58</v>
      </c>
      <c r="F45" s="84">
        <v>86</v>
      </c>
    </row>
    <row r="46" spans="1:6">
      <c r="A46" s="84" t="s">
        <v>642</v>
      </c>
      <c r="B46" s="84">
        <v>167</v>
      </c>
      <c r="D46" s="84">
        <v>83</v>
      </c>
      <c r="E46" s="84">
        <v>56</v>
      </c>
      <c r="F46" s="84">
        <v>88</v>
      </c>
    </row>
    <row r="47" spans="1:6">
      <c r="A47" s="84" t="s">
        <v>643</v>
      </c>
      <c r="B47" s="84">
        <v>166</v>
      </c>
      <c r="D47" s="84">
        <v>88</v>
      </c>
      <c r="E47" s="84">
        <v>60</v>
      </c>
      <c r="F47" s="84">
        <v>90</v>
      </c>
    </row>
    <row r="48" spans="1:6">
      <c r="A48" s="84" t="s">
        <v>644</v>
      </c>
      <c r="B48" s="84">
        <v>168</v>
      </c>
      <c r="C48" s="84">
        <v>44</v>
      </c>
      <c r="D48" s="84">
        <v>80</v>
      </c>
      <c r="E48" s="84">
        <v>58</v>
      </c>
      <c r="F48" s="84">
        <v>85</v>
      </c>
    </row>
    <row r="49" spans="1:6">
      <c r="A49" s="84" t="s">
        <v>645</v>
      </c>
      <c r="B49" s="84">
        <v>160</v>
      </c>
      <c r="C49" s="84">
        <v>45</v>
      </c>
      <c r="D49" s="84">
        <v>80</v>
      </c>
      <c r="E49" s="84">
        <v>59</v>
      </c>
      <c r="F49" s="84">
        <v>88</v>
      </c>
    </row>
    <row r="50" spans="1:6">
      <c r="A50" s="84" t="s">
        <v>646</v>
      </c>
      <c r="B50" s="84">
        <v>162</v>
      </c>
      <c r="D50" s="84">
        <v>82</v>
      </c>
      <c r="E50" s="84">
        <v>58</v>
      </c>
      <c r="F50" s="84">
        <v>84</v>
      </c>
    </row>
    <row r="51" spans="1:6">
      <c r="A51" s="84" t="s">
        <v>647</v>
      </c>
      <c r="B51" s="84">
        <v>167</v>
      </c>
      <c r="D51" s="84">
        <v>80</v>
      </c>
      <c r="E51" s="84">
        <v>58</v>
      </c>
      <c r="F51" s="84">
        <v>85</v>
      </c>
    </row>
    <row r="52" spans="1:6">
      <c r="A52" s="84" t="s">
        <v>648</v>
      </c>
      <c r="B52" s="84">
        <v>163</v>
      </c>
      <c r="C52" s="84">
        <v>49</v>
      </c>
      <c r="D52" s="84">
        <v>80</v>
      </c>
      <c r="E52" s="84">
        <v>59</v>
      </c>
      <c r="F52" s="84">
        <v>83</v>
      </c>
    </row>
    <row r="53" spans="1:6">
      <c r="A53" s="84" t="s">
        <v>649</v>
      </c>
      <c r="B53" s="84">
        <v>158</v>
      </c>
      <c r="D53" s="84">
        <v>85</v>
      </c>
      <c r="E53" s="84">
        <v>59</v>
      </c>
      <c r="F53" s="84">
        <v>84</v>
      </c>
    </row>
    <row r="54" spans="1:6">
      <c r="A54" s="84" t="s">
        <v>650</v>
      </c>
      <c r="B54" s="84">
        <v>165</v>
      </c>
      <c r="C54" s="84">
        <v>49</v>
      </c>
      <c r="D54" s="84">
        <v>82</v>
      </c>
      <c r="E54" s="84">
        <v>58</v>
      </c>
      <c r="F54" s="84">
        <v>83</v>
      </c>
    </row>
    <row r="55" spans="1:6">
      <c r="A55" s="84" t="s">
        <v>651</v>
      </c>
      <c r="B55" s="84">
        <v>157</v>
      </c>
      <c r="D55" s="84">
        <v>79</v>
      </c>
      <c r="E55" s="84">
        <v>56</v>
      </c>
      <c r="F55" s="84">
        <v>79</v>
      </c>
    </row>
    <row r="56" spans="1:6">
      <c r="A56" s="84" t="s">
        <v>652</v>
      </c>
      <c r="B56" s="84">
        <v>166</v>
      </c>
      <c r="C56" s="84">
        <v>46</v>
      </c>
      <c r="D56" s="84">
        <v>88</v>
      </c>
      <c r="E56" s="84">
        <v>58</v>
      </c>
      <c r="F56" s="84">
        <v>89</v>
      </c>
    </row>
    <row r="57" spans="1:6">
      <c r="A57" s="84" t="s">
        <v>653</v>
      </c>
      <c r="B57" s="84">
        <v>168</v>
      </c>
      <c r="C57" s="84">
        <v>50</v>
      </c>
      <c r="D57" s="84">
        <v>84</v>
      </c>
      <c r="E57" s="84">
        <v>60</v>
      </c>
      <c r="F57" s="84">
        <v>88</v>
      </c>
    </row>
    <row r="58" spans="1:6">
      <c r="A58" s="84" t="s">
        <v>654</v>
      </c>
      <c r="B58" s="84">
        <v>170</v>
      </c>
      <c r="C58" s="84">
        <v>48</v>
      </c>
      <c r="D58" s="84">
        <v>78</v>
      </c>
      <c r="E58" s="84">
        <v>58</v>
      </c>
      <c r="F58" s="84">
        <v>84</v>
      </c>
    </row>
    <row r="59" spans="1:6">
      <c r="A59" s="84" t="s">
        <v>655</v>
      </c>
      <c r="B59" s="84">
        <v>158</v>
      </c>
      <c r="D59" s="84">
        <v>80</v>
      </c>
      <c r="E59" s="84">
        <v>57</v>
      </c>
      <c r="F59" s="84">
        <v>83</v>
      </c>
    </row>
    <row r="60" spans="1:6">
      <c r="A60" s="84" t="s">
        <v>656</v>
      </c>
      <c r="B60" s="84">
        <v>170</v>
      </c>
      <c r="D60" s="84">
        <v>83</v>
      </c>
      <c r="E60" s="84">
        <v>58</v>
      </c>
      <c r="F60" s="84">
        <v>86</v>
      </c>
    </row>
    <row r="61" spans="1:6">
      <c r="A61" s="84" t="s">
        <v>657</v>
      </c>
      <c r="B61" s="84">
        <v>157</v>
      </c>
      <c r="D61" s="84">
        <v>75</v>
      </c>
      <c r="E61" s="84">
        <v>56</v>
      </c>
      <c r="F61" s="84">
        <v>80</v>
      </c>
    </row>
    <row r="62" spans="1:6">
      <c r="A62" s="84" t="s">
        <v>658</v>
      </c>
      <c r="B62" s="84">
        <v>168</v>
      </c>
      <c r="C62" s="84">
        <v>48</v>
      </c>
      <c r="D62" s="84">
        <v>82</v>
      </c>
      <c r="E62" s="84">
        <v>58</v>
      </c>
      <c r="F62" s="84">
        <v>83</v>
      </c>
    </row>
    <row r="63" spans="1:6">
      <c r="A63" s="84" t="s">
        <v>659</v>
      </c>
      <c r="B63" s="84">
        <v>165</v>
      </c>
      <c r="D63" s="84">
        <v>83</v>
      </c>
      <c r="E63" s="84">
        <v>59</v>
      </c>
      <c r="F63" s="84">
        <v>82</v>
      </c>
    </row>
    <row r="64" spans="1:6">
      <c r="A64" s="84" t="s">
        <v>660</v>
      </c>
      <c r="B64" s="84">
        <v>164</v>
      </c>
      <c r="C64" s="84">
        <v>43</v>
      </c>
      <c r="D64" s="84">
        <v>79</v>
      </c>
      <c r="E64" s="84">
        <v>57</v>
      </c>
      <c r="F64" s="84">
        <v>78</v>
      </c>
    </row>
    <row r="65" spans="1:6">
      <c r="A65" s="84" t="s">
        <v>661</v>
      </c>
      <c r="B65" s="84">
        <v>158</v>
      </c>
      <c r="D65" s="84">
        <v>88</v>
      </c>
      <c r="E65" s="84">
        <v>70</v>
      </c>
      <c r="F65" s="84">
        <v>90</v>
      </c>
    </row>
    <row r="66" spans="1:6">
      <c r="A66" s="84" t="s">
        <v>662</v>
      </c>
      <c r="B66" s="84">
        <v>167</v>
      </c>
      <c r="C66" s="84">
        <v>44</v>
      </c>
      <c r="D66" s="84">
        <v>78</v>
      </c>
      <c r="E66" s="84">
        <v>58</v>
      </c>
      <c r="F66" s="84">
        <v>86</v>
      </c>
    </row>
    <row r="67" spans="1:6">
      <c r="A67" s="84" t="s">
        <v>663</v>
      </c>
      <c r="B67" s="84">
        <v>160</v>
      </c>
      <c r="C67" s="84">
        <v>47</v>
      </c>
      <c r="D67" s="84">
        <v>87</v>
      </c>
      <c r="E67" s="84">
        <v>63</v>
      </c>
      <c r="F67" s="84">
        <v>85</v>
      </c>
    </row>
    <row r="68" spans="1:6">
      <c r="A68" s="84" t="s">
        <v>664</v>
      </c>
      <c r="B68" s="84">
        <v>158</v>
      </c>
      <c r="C68" s="84">
        <v>41</v>
      </c>
      <c r="D68" s="84">
        <v>80</v>
      </c>
      <c r="E68" s="84">
        <v>57</v>
      </c>
      <c r="F68" s="84">
        <v>80</v>
      </c>
    </row>
    <row r="69" spans="1:6">
      <c r="A69" s="84" t="s">
        <v>665</v>
      </c>
      <c r="B69" s="84">
        <v>159</v>
      </c>
      <c r="D69" s="84">
        <v>89</v>
      </c>
      <c r="E69" s="84">
        <v>58</v>
      </c>
      <c r="F69" s="84">
        <v>84</v>
      </c>
    </row>
    <row r="70" spans="1:6">
      <c r="A70" s="84" t="s">
        <v>666</v>
      </c>
      <c r="B70" s="84">
        <v>152</v>
      </c>
      <c r="D70" s="84">
        <v>81</v>
      </c>
      <c r="E70" s="84">
        <v>56</v>
      </c>
      <c r="F70" s="84">
        <v>80</v>
      </c>
    </row>
    <row r="71" spans="1:6">
      <c r="A71" s="84" t="s">
        <v>667</v>
      </c>
      <c r="B71" s="84">
        <v>156</v>
      </c>
      <c r="C71" s="84">
        <v>41</v>
      </c>
      <c r="D71" s="84">
        <v>80</v>
      </c>
      <c r="E71" s="84">
        <v>53</v>
      </c>
      <c r="F71" s="84">
        <v>83</v>
      </c>
    </row>
    <row r="72" spans="1:6">
      <c r="A72" s="84" t="s">
        <v>668</v>
      </c>
      <c r="B72" s="84">
        <v>153</v>
      </c>
      <c r="D72" s="84">
        <v>80</v>
      </c>
      <c r="E72" s="84">
        <v>58</v>
      </c>
      <c r="F72" s="84">
        <v>83</v>
      </c>
    </row>
    <row r="73" spans="1:6">
      <c r="A73" s="84" t="s">
        <v>669</v>
      </c>
      <c r="B73" s="84">
        <v>162</v>
      </c>
      <c r="D73" s="84">
        <v>88</v>
      </c>
      <c r="E73" s="84">
        <v>60</v>
      </c>
      <c r="F73" s="84">
        <v>88</v>
      </c>
    </row>
    <row r="74" spans="1:6">
      <c r="A74" s="84" t="s">
        <v>670</v>
      </c>
      <c r="B74" s="84">
        <v>156</v>
      </c>
      <c r="D74" s="84">
        <v>80</v>
      </c>
      <c r="E74" s="84">
        <v>59</v>
      </c>
      <c r="F74" s="84">
        <v>84</v>
      </c>
    </row>
    <row r="75" spans="1:6">
      <c r="A75" s="84" t="s">
        <v>671</v>
      </c>
      <c r="B75" s="84">
        <v>160</v>
      </c>
      <c r="C75" s="84">
        <v>45</v>
      </c>
      <c r="D75" s="84">
        <v>83</v>
      </c>
      <c r="E75" s="84">
        <v>57</v>
      </c>
      <c r="F75" s="84">
        <v>87</v>
      </c>
    </row>
    <row r="76" spans="1:6">
      <c r="A76" s="84" t="s">
        <v>672</v>
      </c>
      <c r="B76" s="84">
        <v>165.4</v>
      </c>
      <c r="D76" s="84">
        <v>82</v>
      </c>
      <c r="E76" s="84">
        <v>68</v>
      </c>
      <c r="F76" s="84">
        <v>84</v>
      </c>
    </row>
    <row r="77" spans="1:6">
      <c r="A77" s="84" t="s">
        <v>673</v>
      </c>
      <c r="B77" s="84">
        <v>156</v>
      </c>
      <c r="D77" s="84">
        <v>82</v>
      </c>
      <c r="E77" s="84">
        <v>60</v>
      </c>
      <c r="F77" s="84">
        <v>86</v>
      </c>
    </row>
    <row r="78" spans="1:6">
      <c r="A78" s="84" t="s">
        <v>674</v>
      </c>
      <c r="B78" s="84">
        <v>157</v>
      </c>
      <c r="C78" s="84">
        <v>43</v>
      </c>
      <c r="D78" s="84">
        <v>74</v>
      </c>
      <c r="E78" s="84">
        <v>56</v>
      </c>
      <c r="F78" s="84">
        <v>77</v>
      </c>
    </row>
    <row r="79" spans="1:6">
      <c r="A79" s="84" t="s">
        <v>675</v>
      </c>
      <c r="B79" s="84">
        <v>168</v>
      </c>
      <c r="D79" s="84">
        <v>84</v>
      </c>
      <c r="E79" s="84">
        <v>58</v>
      </c>
      <c r="F79" s="84">
        <v>88</v>
      </c>
    </row>
    <row r="80" spans="1:6">
      <c r="A80" s="84" t="s">
        <v>676</v>
      </c>
      <c r="B80" s="84">
        <v>155</v>
      </c>
      <c r="D80" s="84">
        <v>80</v>
      </c>
      <c r="E80" s="84">
        <v>59</v>
      </c>
      <c r="F80" s="84">
        <v>83</v>
      </c>
    </row>
    <row r="81" spans="1:6">
      <c r="A81" s="84" t="s">
        <v>677</v>
      </c>
      <c r="B81" s="84">
        <v>152</v>
      </c>
      <c r="C81" s="84">
        <v>42</v>
      </c>
      <c r="D81" s="84">
        <v>80</v>
      </c>
      <c r="E81" s="84">
        <v>58</v>
      </c>
      <c r="F81" s="84">
        <v>83</v>
      </c>
    </row>
    <row r="82" spans="1:6">
      <c r="A82" s="84" t="s">
        <v>678</v>
      </c>
      <c r="B82" s="84">
        <v>162</v>
      </c>
      <c r="C82" s="84">
        <v>43</v>
      </c>
      <c r="D82" s="84">
        <v>80</v>
      </c>
      <c r="E82" s="84">
        <v>60</v>
      </c>
      <c r="F82" s="84">
        <v>90</v>
      </c>
    </row>
    <row r="83" spans="1:6">
      <c r="A83" s="84" t="s">
        <v>679</v>
      </c>
      <c r="B83" s="84">
        <v>164</v>
      </c>
      <c r="C83" s="84">
        <v>40</v>
      </c>
      <c r="D83" s="84">
        <v>80</v>
      </c>
      <c r="E83" s="84">
        <v>56</v>
      </c>
      <c r="F83" s="84">
        <v>85</v>
      </c>
    </row>
    <row r="84" spans="1:6">
      <c r="A84" s="84" t="s">
        <v>680</v>
      </c>
      <c r="B84" s="84">
        <v>169</v>
      </c>
      <c r="D84" s="84">
        <v>82</v>
      </c>
      <c r="E84" s="84">
        <v>56</v>
      </c>
      <c r="F84" s="84">
        <v>84</v>
      </c>
    </row>
    <row r="85" spans="1:6">
      <c r="A85" s="84" t="s">
        <v>681</v>
      </c>
      <c r="B85" s="84">
        <v>157</v>
      </c>
      <c r="D85" s="84">
        <v>89</v>
      </c>
      <c r="E85" s="84">
        <v>59</v>
      </c>
      <c r="F85" s="84">
        <v>85</v>
      </c>
    </row>
    <row r="86" spans="1:6">
      <c r="A86" s="84" t="s">
        <v>682</v>
      </c>
      <c r="B86" s="84">
        <v>170</v>
      </c>
      <c r="C86" s="84">
        <v>50</v>
      </c>
      <c r="D86" s="84">
        <v>85</v>
      </c>
      <c r="E86" s="84">
        <v>60</v>
      </c>
      <c r="F86" s="84">
        <v>87</v>
      </c>
    </row>
    <row r="87" spans="1:6">
      <c r="A87" s="84" t="s">
        <v>683</v>
      </c>
      <c r="B87" s="84">
        <v>164</v>
      </c>
      <c r="D87" s="84">
        <v>89</v>
      </c>
      <c r="E87" s="84">
        <v>60</v>
      </c>
      <c r="F87" s="84">
        <v>80</v>
      </c>
    </row>
    <row r="88" spans="1:6">
      <c r="A88" s="84" t="s">
        <v>684</v>
      </c>
      <c r="B88" s="84">
        <v>156</v>
      </c>
      <c r="D88" s="84">
        <v>80</v>
      </c>
      <c r="E88" s="84">
        <v>59</v>
      </c>
      <c r="F88" s="84">
        <v>82.5</v>
      </c>
    </row>
    <row r="89" spans="1:6">
      <c r="A89" s="84" t="s">
        <v>685</v>
      </c>
      <c r="B89" s="84">
        <v>163</v>
      </c>
      <c r="D89" s="84">
        <v>75</v>
      </c>
      <c r="E89" s="84">
        <v>54</v>
      </c>
      <c r="F89" s="84">
        <v>81</v>
      </c>
    </row>
    <row r="90" spans="1:6">
      <c r="A90" s="84" t="s">
        <v>686</v>
      </c>
      <c r="B90" s="84">
        <v>172</v>
      </c>
      <c r="C90" s="84">
        <v>53</v>
      </c>
      <c r="D90" s="84">
        <v>86</v>
      </c>
      <c r="E90" s="84">
        <v>59</v>
      </c>
      <c r="F90" s="84">
        <v>87</v>
      </c>
    </row>
    <row r="91" spans="1:6">
      <c r="A91" s="84" t="s">
        <v>687</v>
      </c>
      <c r="B91" s="84">
        <v>167</v>
      </c>
      <c r="C91" s="84">
        <v>50</v>
      </c>
      <c r="D91" s="84">
        <v>85</v>
      </c>
      <c r="E91" s="84">
        <v>62</v>
      </c>
      <c r="F91" s="84">
        <v>88</v>
      </c>
    </row>
    <row r="92" spans="1:6">
      <c r="A92" s="84" t="s">
        <v>688</v>
      </c>
      <c r="B92" s="84">
        <v>162</v>
      </c>
      <c r="D92" s="84">
        <v>86</v>
      </c>
      <c r="E92" s="84">
        <v>58</v>
      </c>
      <c r="F92" s="84">
        <v>88</v>
      </c>
    </row>
    <row r="93" spans="1:6">
      <c r="A93" s="84" t="s">
        <v>689</v>
      </c>
      <c r="B93" s="84">
        <v>168</v>
      </c>
      <c r="C93" s="84">
        <v>45</v>
      </c>
      <c r="D93" s="84">
        <v>83</v>
      </c>
      <c r="E93" s="84">
        <v>58</v>
      </c>
      <c r="F93" s="84">
        <v>85</v>
      </c>
    </row>
    <row r="94" spans="1:6">
      <c r="A94" s="84" t="s">
        <v>690</v>
      </c>
      <c r="B94" s="84">
        <v>164</v>
      </c>
      <c r="C94" s="84">
        <v>49</v>
      </c>
      <c r="D94" s="84">
        <v>86</v>
      </c>
      <c r="E94" s="84">
        <v>60</v>
      </c>
      <c r="F94" s="84">
        <v>87</v>
      </c>
    </row>
    <row r="95" spans="1:6">
      <c r="A95" s="84" t="s">
        <v>691</v>
      </c>
      <c r="D95" s="84">
        <v>86</v>
      </c>
      <c r="E95" s="84">
        <v>58</v>
      </c>
      <c r="F95" s="84">
        <v>84</v>
      </c>
    </row>
    <row r="96" spans="1:6">
      <c r="A96" s="84" t="s">
        <v>692</v>
      </c>
      <c r="B96" s="84">
        <v>160</v>
      </c>
      <c r="C96" s="84">
        <v>48</v>
      </c>
      <c r="D96" s="84">
        <v>83</v>
      </c>
      <c r="E96" s="84">
        <v>58</v>
      </c>
      <c r="F96" s="84">
        <v>85</v>
      </c>
    </row>
    <row r="97" spans="1:6">
      <c r="A97" s="84" t="s">
        <v>693</v>
      </c>
      <c r="B97" s="84" t="s">
        <v>694</v>
      </c>
      <c r="C97" s="84">
        <v>68</v>
      </c>
      <c r="D97" s="84">
        <v>98</v>
      </c>
      <c r="E97" s="84">
        <v>58</v>
      </c>
      <c r="F97" s="84">
        <v>91</v>
      </c>
    </row>
    <row r="98" spans="1:6">
      <c r="A98" s="84" t="s">
        <v>695</v>
      </c>
      <c r="B98" s="84">
        <v>164</v>
      </c>
      <c r="D98" s="84">
        <v>78</v>
      </c>
      <c r="E98" s="84">
        <v>57</v>
      </c>
      <c r="F98" s="84">
        <v>83</v>
      </c>
    </row>
    <row r="99" spans="1:6">
      <c r="A99" s="84" t="s">
        <v>696</v>
      </c>
      <c r="B99" s="84">
        <v>158</v>
      </c>
      <c r="C99" s="84">
        <v>40</v>
      </c>
      <c r="D99" s="84">
        <v>86</v>
      </c>
      <c r="E99" s="84">
        <v>58</v>
      </c>
      <c r="F99" s="84">
        <v>82</v>
      </c>
    </row>
    <row r="100" spans="1:6">
      <c r="A100" s="84" t="s">
        <v>697</v>
      </c>
      <c r="B100" s="84">
        <v>165</v>
      </c>
      <c r="C100" s="84">
        <v>46</v>
      </c>
      <c r="D100" s="84">
        <v>80</v>
      </c>
      <c r="E100" s="84">
        <v>58</v>
      </c>
      <c r="F100" s="84">
        <v>88</v>
      </c>
    </row>
    <row r="101" spans="1:6">
      <c r="A101" s="84" t="s">
        <v>698</v>
      </c>
      <c r="B101" s="84">
        <v>157</v>
      </c>
      <c r="D101" s="84">
        <v>86</v>
      </c>
      <c r="E101" s="84">
        <v>60</v>
      </c>
      <c r="F101" s="84">
        <v>88</v>
      </c>
    </row>
    <row r="102" spans="1:6">
      <c r="A102" s="84" t="s">
        <v>699</v>
      </c>
      <c r="B102" s="84">
        <v>162</v>
      </c>
      <c r="C102" s="84">
        <v>44</v>
      </c>
      <c r="D102" s="84">
        <v>81</v>
      </c>
      <c r="E102" s="84">
        <v>58</v>
      </c>
      <c r="F102" s="84">
        <v>88</v>
      </c>
    </row>
    <row r="103" spans="1:6">
      <c r="A103" s="84" t="s">
        <v>700</v>
      </c>
      <c r="B103" s="84">
        <v>162</v>
      </c>
      <c r="C103" s="84">
        <v>47</v>
      </c>
      <c r="D103" s="84">
        <v>86</v>
      </c>
      <c r="E103" s="84">
        <v>60</v>
      </c>
      <c r="F103" s="84">
        <v>88</v>
      </c>
    </row>
    <row r="104" spans="1:6">
      <c r="A104" s="84" t="s">
        <v>701</v>
      </c>
      <c r="B104" s="84">
        <v>166</v>
      </c>
      <c r="D104" s="84">
        <v>75</v>
      </c>
      <c r="E104" s="84">
        <v>60</v>
      </c>
      <c r="F104" s="84">
        <v>84</v>
      </c>
    </row>
    <row r="105" spans="1:6">
      <c r="A105" s="84" t="s">
        <v>702</v>
      </c>
      <c r="B105" s="84">
        <v>158</v>
      </c>
      <c r="C105" s="84">
        <v>43</v>
      </c>
      <c r="D105" s="84">
        <v>83</v>
      </c>
      <c r="E105" s="84">
        <v>58</v>
      </c>
      <c r="F105" s="84">
        <v>85</v>
      </c>
    </row>
    <row r="106" spans="1:6">
      <c r="A106" s="84" t="s">
        <v>703</v>
      </c>
      <c r="B106" s="84">
        <v>158</v>
      </c>
      <c r="C106" s="84">
        <v>48</v>
      </c>
      <c r="D106" s="84">
        <v>87</v>
      </c>
      <c r="E106" s="84">
        <v>59</v>
      </c>
      <c r="F106" s="84">
        <v>87</v>
      </c>
    </row>
    <row r="107" spans="1:6">
      <c r="A107" s="84" t="s">
        <v>704</v>
      </c>
      <c r="B107" s="84">
        <v>176</v>
      </c>
      <c r="D107" s="84">
        <v>82</v>
      </c>
      <c r="E107" s="84">
        <v>60</v>
      </c>
      <c r="F107" s="84">
        <v>88</v>
      </c>
    </row>
    <row r="108" spans="1:6">
      <c r="A108" s="84" t="s">
        <v>705</v>
      </c>
      <c r="B108" s="84">
        <v>156</v>
      </c>
      <c r="D108" s="84">
        <v>83</v>
      </c>
      <c r="E108" s="84">
        <v>58</v>
      </c>
      <c r="F108" s="84">
        <v>84</v>
      </c>
    </row>
    <row r="109" spans="1:6">
      <c r="A109" s="84" t="s">
        <v>706</v>
      </c>
      <c r="B109" s="84">
        <v>168</v>
      </c>
      <c r="C109" s="84">
        <v>43</v>
      </c>
      <c r="D109" s="84">
        <v>78</v>
      </c>
      <c r="E109" s="84">
        <v>57</v>
      </c>
      <c r="F109" s="84">
        <v>84</v>
      </c>
    </row>
    <row r="110" spans="1:6">
      <c r="A110" s="84" t="s">
        <v>707</v>
      </c>
      <c r="B110" s="84">
        <v>158</v>
      </c>
      <c r="C110" s="84">
        <v>42</v>
      </c>
      <c r="D110" s="84">
        <v>81</v>
      </c>
      <c r="E110" s="84">
        <v>54</v>
      </c>
      <c r="F110" s="84">
        <v>82</v>
      </c>
    </row>
    <row r="111" spans="1:6">
      <c r="A111" s="84" t="s">
        <v>708</v>
      </c>
      <c r="B111" s="84">
        <v>154</v>
      </c>
      <c r="D111" s="84">
        <v>82</v>
      </c>
      <c r="E111" s="84">
        <v>56</v>
      </c>
      <c r="F111" s="84">
        <v>83</v>
      </c>
    </row>
    <row r="112" spans="1:6">
      <c r="A112" s="84" t="s">
        <v>709</v>
      </c>
      <c r="B112" s="84">
        <v>166</v>
      </c>
      <c r="C112" s="84">
        <v>47</v>
      </c>
      <c r="D112" s="84">
        <v>80</v>
      </c>
      <c r="E112" s="84">
        <v>58</v>
      </c>
      <c r="F112" s="84">
        <v>83</v>
      </c>
    </row>
    <row r="113" spans="1:6">
      <c r="A113" s="84" t="s">
        <v>710</v>
      </c>
      <c r="B113" s="84">
        <v>164</v>
      </c>
      <c r="D113" s="84">
        <v>85</v>
      </c>
      <c r="E113" s="84">
        <v>60</v>
      </c>
      <c r="F113" s="84">
        <v>86</v>
      </c>
    </row>
    <row r="114" spans="1:6">
      <c r="A114" s="84" t="s">
        <v>711</v>
      </c>
      <c r="B114" s="84">
        <v>160</v>
      </c>
      <c r="C114" s="84">
        <v>45</v>
      </c>
      <c r="D114" s="84">
        <v>80</v>
      </c>
      <c r="E114" s="84">
        <v>56</v>
      </c>
      <c r="F114" s="84">
        <v>85</v>
      </c>
    </row>
    <row r="115" spans="1:6">
      <c r="A115" s="84" t="s">
        <v>712</v>
      </c>
      <c r="B115" s="84">
        <v>161</v>
      </c>
      <c r="C115" s="84">
        <v>47</v>
      </c>
      <c r="D115" s="84">
        <v>79</v>
      </c>
      <c r="E115" s="84">
        <v>59</v>
      </c>
      <c r="F115" s="84">
        <v>85</v>
      </c>
    </row>
    <row r="116" spans="1:6">
      <c r="A116" s="84" t="s">
        <v>713</v>
      </c>
      <c r="B116" s="84">
        <v>169</v>
      </c>
      <c r="C116" s="84">
        <v>47</v>
      </c>
      <c r="D116" s="84">
        <v>82</v>
      </c>
      <c r="E116" s="84">
        <v>58</v>
      </c>
      <c r="F116" s="84">
        <v>85</v>
      </c>
    </row>
    <row r="117" spans="1:6">
      <c r="A117" s="84" t="s">
        <v>714</v>
      </c>
      <c r="B117" s="84">
        <v>160</v>
      </c>
      <c r="D117" s="84">
        <v>75</v>
      </c>
      <c r="E117" s="84">
        <v>53</v>
      </c>
      <c r="F117" s="84">
        <v>81</v>
      </c>
    </row>
    <row r="118" spans="1:6">
      <c r="A118" s="84" t="s">
        <v>715</v>
      </c>
      <c r="B118" s="84">
        <v>163</v>
      </c>
      <c r="C118" s="84">
        <v>47</v>
      </c>
      <c r="D118" s="84">
        <v>85</v>
      </c>
      <c r="E118" s="84">
        <v>58</v>
      </c>
      <c r="F118" s="84">
        <v>86</v>
      </c>
    </row>
    <row r="119" spans="1:6">
      <c r="A119" s="84" t="s">
        <v>716</v>
      </c>
      <c r="B119" s="84">
        <v>157</v>
      </c>
      <c r="C119" s="84">
        <v>48</v>
      </c>
      <c r="D119" s="84">
        <v>80</v>
      </c>
      <c r="E119" s="84">
        <v>61</v>
      </c>
      <c r="F119" s="84">
        <v>81</v>
      </c>
    </row>
    <row r="120" spans="1:6">
      <c r="A120" s="84" t="s">
        <v>717</v>
      </c>
      <c r="B120" s="84">
        <v>167</v>
      </c>
      <c r="D120" s="84">
        <v>80</v>
      </c>
      <c r="E120" s="84">
        <v>59</v>
      </c>
      <c r="F120" s="84">
        <v>86</v>
      </c>
    </row>
    <row r="121" spans="1:6">
      <c r="A121" s="84" t="s">
        <v>718</v>
      </c>
      <c r="B121" s="84">
        <v>168</v>
      </c>
      <c r="C121" s="84">
        <v>54</v>
      </c>
      <c r="D121" s="84">
        <v>88</v>
      </c>
      <c r="E121" s="84">
        <v>58</v>
      </c>
      <c r="F121" s="84">
        <v>86</v>
      </c>
    </row>
    <row r="122" spans="1:6">
      <c r="A122" s="84" t="s">
        <v>719</v>
      </c>
      <c r="B122" s="84">
        <v>160</v>
      </c>
      <c r="D122" s="84">
        <v>90</v>
      </c>
      <c r="E122" s="84">
        <v>67</v>
      </c>
      <c r="F122" s="84">
        <v>91</v>
      </c>
    </row>
    <row r="123" spans="1:6">
      <c r="A123" s="84" t="s">
        <v>720</v>
      </c>
      <c r="B123" s="84">
        <v>154</v>
      </c>
      <c r="C123" s="84">
        <v>41</v>
      </c>
      <c r="D123" s="84">
        <v>82</v>
      </c>
      <c r="E123" s="84">
        <v>59</v>
      </c>
      <c r="F123" s="84">
        <v>84</v>
      </c>
    </row>
    <row r="124" spans="1:6">
      <c r="A124" s="84" t="s">
        <v>721</v>
      </c>
      <c r="B124" s="84">
        <v>162</v>
      </c>
      <c r="D124" s="84">
        <v>84</v>
      </c>
      <c r="E124" s="84">
        <v>59</v>
      </c>
      <c r="F124" s="84">
        <v>87</v>
      </c>
    </row>
    <row r="125" spans="1:6">
      <c r="A125" s="84" t="s">
        <v>722</v>
      </c>
      <c r="B125" s="84">
        <v>169</v>
      </c>
      <c r="C125" s="84">
        <v>47</v>
      </c>
      <c r="D125" s="84">
        <v>83</v>
      </c>
      <c r="E125" s="84">
        <v>58</v>
      </c>
      <c r="F125" s="84">
        <v>83</v>
      </c>
    </row>
    <row r="126" spans="1:6">
      <c r="A126" s="84" t="s">
        <v>723</v>
      </c>
      <c r="B126" s="84">
        <v>163</v>
      </c>
      <c r="D126" s="84">
        <v>92</v>
      </c>
      <c r="E126" s="84">
        <v>58</v>
      </c>
      <c r="F126" s="84">
        <v>88</v>
      </c>
    </row>
    <row r="127" spans="1:6">
      <c r="A127" s="84" t="s">
        <v>724</v>
      </c>
      <c r="B127" s="84">
        <v>163.5</v>
      </c>
      <c r="C127" s="84">
        <v>39</v>
      </c>
      <c r="D127" s="84">
        <v>78</v>
      </c>
      <c r="E127" s="84">
        <v>57</v>
      </c>
      <c r="F127" s="84">
        <v>83</v>
      </c>
    </row>
    <row r="128" spans="1:6">
      <c r="A128" s="84" t="s">
        <v>725</v>
      </c>
      <c r="B128" s="84">
        <v>162</v>
      </c>
      <c r="C128" s="84">
        <v>46</v>
      </c>
      <c r="D128" s="84">
        <v>83</v>
      </c>
      <c r="E128" s="84">
        <v>58</v>
      </c>
      <c r="F128" s="84">
        <v>85</v>
      </c>
    </row>
    <row r="129" spans="1:6">
      <c r="A129" s="84" t="s">
        <v>726</v>
      </c>
      <c r="B129" s="84">
        <v>152.5</v>
      </c>
      <c r="C129" s="84">
        <v>51</v>
      </c>
      <c r="D129" s="84">
        <v>83</v>
      </c>
      <c r="E129" s="84">
        <v>73</v>
      </c>
      <c r="F129" s="84">
        <v>90</v>
      </c>
    </row>
    <row r="130" spans="1:6">
      <c r="A130" s="84" t="s">
        <v>727</v>
      </c>
      <c r="B130" s="84">
        <v>161</v>
      </c>
      <c r="D130" s="84">
        <v>80</v>
      </c>
      <c r="E130" s="84">
        <v>54</v>
      </c>
      <c r="F130" s="84">
        <v>83</v>
      </c>
    </row>
    <row r="131" spans="1:6">
      <c r="A131" s="84" t="s">
        <v>728</v>
      </c>
      <c r="B131" s="84">
        <v>157</v>
      </c>
      <c r="C131" s="84">
        <v>44</v>
      </c>
      <c r="D131" s="84">
        <v>84</v>
      </c>
      <c r="E131" s="84">
        <v>58</v>
      </c>
      <c r="F131" s="84">
        <v>85</v>
      </c>
    </row>
    <row r="132" spans="1:6">
      <c r="A132" s="84" t="s">
        <v>729</v>
      </c>
      <c r="B132" s="84">
        <v>164</v>
      </c>
      <c r="D132" s="84">
        <v>92</v>
      </c>
      <c r="E132" s="84">
        <v>56</v>
      </c>
      <c r="F132" s="84">
        <v>84</v>
      </c>
    </row>
    <row r="133" spans="1:6">
      <c r="A133" s="84" t="s">
        <v>730</v>
      </c>
      <c r="B133" s="84">
        <v>162</v>
      </c>
      <c r="D133" s="84">
        <v>86</v>
      </c>
      <c r="E133" s="84">
        <v>60</v>
      </c>
      <c r="F133" s="84">
        <v>87</v>
      </c>
    </row>
    <row r="134" spans="1:6">
      <c r="A134" s="84" t="s">
        <v>731</v>
      </c>
      <c r="B134" s="84">
        <v>162</v>
      </c>
      <c r="C134" s="84">
        <v>48</v>
      </c>
      <c r="D134" s="84">
        <v>81</v>
      </c>
      <c r="E134" s="84">
        <v>58</v>
      </c>
      <c r="F134" s="84">
        <v>83</v>
      </c>
    </row>
    <row r="135" spans="1:6">
      <c r="A135" s="84" t="s">
        <v>732</v>
      </c>
      <c r="B135" s="84">
        <v>163</v>
      </c>
      <c r="C135" s="84">
        <v>46</v>
      </c>
      <c r="D135" s="84">
        <v>80</v>
      </c>
      <c r="E135" s="84">
        <v>58</v>
      </c>
      <c r="F135" s="84">
        <v>85</v>
      </c>
    </row>
    <row r="136" spans="1:6">
      <c r="A136" s="84" t="s">
        <v>733</v>
      </c>
      <c r="B136" s="84">
        <v>165</v>
      </c>
      <c r="C136" s="84">
        <v>50</v>
      </c>
      <c r="D136" s="84">
        <v>80</v>
      </c>
      <c r="E136" s="84">
        <v>58</v>
      </c>
      <c r="F136" s="84">
        <v>82</v>
      </c>
    </row>
    <row r="137" spans="1:6">
      <c r="A137" s="84" t="s">
        <v>734</v>
      </c>
      <c r="B137" s="84">
        <v>170</v>
      </c>
      <c r="D137" s="84">
        <v>83</v>
      </c>
      <c r="E137" s="84">
        <v>60</v>
      </c>
      <c r="F137" s="84">
        <v>85</v>
      </c>
    </row>
    <row r="138" spans="1:6">
      <c r="A138" s="84" t="s">
        <v>735</v>
      </c>
      <c r="B138" s="84">
        <v>162</v>
      </c>
      <c r="D138" s="84">
        <v>85</v>
      </c>
      <c r="E138" s="84">
        <v>65</v>
      </c>
      <c r="F138" s="84">
        <v>95</v>
      </c>
    </row>
    <row r="139" spans="1:6">
      <c r="A139" s="84" t="s">
        <v>736</v>
      </c>
      <c r="B139" s="84">
        <v>166</v>
      </c>
      <c r="C139" s="84">
        <v>60</v>
      </c>
      <c r="D139" s="84">
        <v>91</v>
      </c>
      <c r="E139" s="84">
        <v>59</v>
      </c>
      <c r="F139" s="84">
        <v>87</v>
      </c>
    </row>
    <row r="140" spans="1:6">
      <c r="A140" s="84" t="s">
        <v>737</v>
      </c>
      <c r="B140" s="84">
        <v>155</v>
      </c>
      <c r="D140" s="84">
        <v>73</v>
      </c>
      <c r="E140" s="84">
        <v>56</v>
      </c>
      <c r="F140" s="84">
        <v>82</v>
      </c>
    </row>
    <row r="141" spans="1:6">
      <c r="A141" s="84" t="s">
        <v>738</v>
      </c>
      <c r="B141" s="84">
        <v>155</v>
      </c>
      <c r="C141" s="84">
        <v>43</v>
      </c>
      <c r="D141" s="84">
        <v>82</v>
      </c>
      <c r="E141" s="84">
        <v>58</v>
      </c>
      <c r="F141" s="84">
        <v>85</v>
      </c>
    </row>
    <row r="142" spans="1:6">
      <c r="A142" s="84" t="s">
        <v>739</v>
      </c>
      <c r="B142" s="84">
        <v>163</v>
      </c>
      <c r="D142" s="84">
        <v>88</v>
      </c>
      <c r="E142" s="84">
        <v>60</v>
      </c>
      <c r="F142" s="84">
        <v>85</v>
      </c>
    </row>
    <row r="143" spans="1:6">
      <c r="A143" s="84" t="s">
        <v>740</v>
      </c>
      <c r="B143" s="84">
        <v>157</v>
      </c>
      <c r="C143" s="84">
        <v>44</v>
      </c>
      <c r="D143" s="84">
        <v>76</v>
      </c>
      <c r="E143" s="84">
        <v>58</v>
      </c>
      <c r="F143" s="84">
        <v>83</v>
      </c>
    </row>
    <row r="144" spans="1:6">
      <c r="A144" s="84" t="s">
        <v>741</v>
      </c>
      <c r="B144" s="84">
        <v>154</v>
      </c>
      <c r="D144" s="84">
        <v>90</v>
      </c>
      <c r="E144" s="84">
        <v>60</v>
      </c>
      <c r="F144" s="84">
        <v>85</v>
      </c>
    </row>
    <row r="145" spans="1:6">
      <c r="A145" s="84" t="s">
        <v>742</v>
      </c>
      <c r="B145" s="84">
        <v>163</v>
      </c>
      <c r="C145" s="84">
        <v>48</v>
      </c>
      <c r="D145" s="84">
        <v>78</v>
      </c>
      <c r="E145" s="84">
        <v>58</v>
      </c>
      <c r="F145" s="84">
        <v>84</v>
      </c>
    </row>
    <row r="146" spans="1:6">
      <c r="A146" s="84" t="s">
        <v>743</v>
      </c>
      <c r="B146" s="84">
        <v>163</v>
      </c>
      <c r="D146" s="84">
        <v>83</v>
      </c>
      <c r="E146" s="84">
        <v>58</v>
      </c>
      <c r="F146" s="84">
        <v>85</v>
      </c>
    </row>
    <row r="147" spans="1:6">
      <c r="A147" s="84" t="s">
        <v>744</v>
      </c>
      <c r="B147" s="84">
        <v>157</v>
      </c>
      <c r="D147" s="84">
        <v>81</v>
      </c>
      <c r="E147" s="84">
        <v>57</v>
      </c>
      <c r="F147" s="84">
        <v>85</v>
      </c>
    </row>
    <row r="148" spans="1:6">
      <c r="A148" s="84" t="s">
        <v>745</v>
      </c>
      <c r="B148" s="84">
        <v>167</v>
      </c>
      <c r="D148" s="84">
        <v>85</v>
      </c>
      <c r="E148" s="84">
        <v>60</v>
      </c>
      <c r="F148" s="84">
        <v>87</v>
      </c>
    </row>
    <row r="149" spans="1:6">
      <c r="A149" s="84" t="s">
        <v>746</v>
      </c>
      <c r="B149" s="84">
        <v>168</v>
      </c>
      <c r="C149" s="84">
        <v>55</v>
      </c>
      <c r="D149" s="84">
        <v>80</v>
      </c>
      <c r="E149" s="84">
        <v>59</v>
      </c>
      <c r="F149" s="84">
        <v>88</v>
      </c>
    </row>
    <row r="150" spans="1:6">
      <c r="A150" s="84" t="s">
        <v>747</v>
      </c>
      <c r="B150" s="84">
        <v>157</v>
      </c>
      <c r="D150" s="84">
        <v>80</v>
      </c>
      <c r="E150" s="84">
        <v>57</v>
      </c>
      <c r="F150" s="84">
        <v>88</v>
      </c>
    </row>
    <row r="151" spans="1:6">
      <c r="A151" s="84" t="s">
        <v>748</v>
      </c>
      <c r="B151" s="84">
        <v>164</v>
      </c>
      <c r="D151" s="84">
        <v>86</v>
      </c>
      <c r="E151" s="84">
        <v>60</v>
      </c>
      <c r="F151" s="84">
        <v>88</v>
      </c>
    </row>
    <row r="152" spans="1:6">
      <c r="A152" s="84" t="s">
        <v>749</v>
      </c>
      <c r="B152" s="84">
        <v>157</v>
      </c>
      <c r="C152" s="84">
        <v>48</v>
      </c>
      <c r="D152" s="84">
        <v>84</v>
      </c>
      <c r="E152" s="84">
        <v>57</v>
      </c>
      <c r="F152" s="84">
        <v>85</v>
      </c>
    </row>
    <row r="153" spans="1:6">
      <c r="A153" s="84" t="s">
        <v>750</v>
      </c>
      <c r="B153" s="84">
        <v>167.5</v>
      </c>
      <c r="D153" s="84">
        <v>81</v>
      </c>
      <c r="E153" s="84">
        <v>59</v>
      </c>
      <c r="F153" s="84">
        <v>85</v>
      </c>
    </row>
    <row r="154" spans="1:6">
      <c r="A154" s="84" t="s">
        <v>751</v>
      </c>
      <c r="B154" s="84">
        <v>160</v>
      </c>
      <c r="D154" s="84">
        <v>80</v>
      </c>
      <c r="E154" s="84">
        <v>58</v>
      </c>
      <c r="F154" s="84">
        <v>83</v>
      </c>
    </row>
    <row r="155" spans="1:6">
      <c r="A155" s="84" t="s">
        <v>752</v>
      </c>
      <c r="B155" s="84">
        <v>158</v>
      </c>
      <c r="C155" s="84">
        <v>43</v>
      </c>
      <c r="D155" s="84">
        <v>79.099999999999994</v>
      </c>
      <c r="E155" s="84">
        <v>61</v>
      </c>
      <c r="F155" s="84">
        <v>84.5</v>
      </c>
    </row>
    <row r="156" spans="1:6">
      <c r="A156" s="84" t="s">
        <v>753</v>
      </c>
      <c r="B156" s="84">
        <v>159</v>
      </c>
      <c r="D156" s="84">
        <v>85</v>
      </c>
      <c r="E156" s="84">
        <v>57</v>
      </c>
      <c r="F156" s="84">
        <v>87</v>
      </c>
    </row>
    <row r="157" spans="1:6">
      <c r="A157" s="84" t="s">
        <v>754</v>
      </c>
      <c r="B157" s="84">
        <v>170</v>
      </c>
      <c r="C157" s="84">
        <v>48</v>
      </c>
      <c r="D157" s="84">
        <v>83</v>
      </c>
      <c r="E157" s="84">
        <v>58</v>
      </c>
      <c r="F157" s="84">
        <v>85</v>
      </c>
    </row>
    <row r="158" spans="1:6">
      <c r="A158" s="84" t="s">
        <v>755</v>
      </c>
      <c r="B158" s="84">
        <v>156</v>
      </c>
      <c r="D158" s="84">
        <v>86</v>
      </c>
      <c r="E158" s="84">
        <v>59</v>
      </c>
      <c r="F158" s="84">
        <v>83</v>
      </c>
    </row>
    <row r="159" spans="1:6">
      <c r="A159" s="84" t="s">
        <v>756</v>
      </c>
      <c r="B159" s="84">
        <v>165</v>
      </c>
      <c r="C159" s="84">
        <v>48</v>
      </c>
      <c r="D159" s="84">
        <v>80</v>
      </c>
      <c r="E159" s="84">
        <v>58</v>
      </c>
      <c r="F159" s="84">
        <v>84</v>
      </c>
    </row>
    <row r="160" spans="1:6">
      <c r="A160" s="84" t="s">
        <v>757</v>
      </c>
      <c r="B160" s="84">
        <v>157</v>
      </c>
      <c r="D160" s="84">
        <v>79</v>
      </c>
      <c r="E160" s="84">
        <v>60</v>
      </c>
      <c r="F160" s="84">
        <v>80</v>
      </c>
    </row>
    <row r="161" spans="1:6">
      <c r="A161" s="84" t="s">
        <v>758</v>
      </c>
      <c r="B161" s="84">
        <v>158</v>
      </c>
      <c r="D161" s="84">
        <v>94</v>
      </c>
      <c r="E161" s="84">
        <v>60</v>
      </c>
      <c r="F161" s="84">
        <v>84</v>
      </c>
    </row>
    <row r="162" spans="1:6">
      <c r="A162" s="84" t="s">
        <v>757</v>
      </c>
      <c r="B162" s="84">
        <v>160</v>
      </c>
      <c r="D162" s="84">
        <v>80</v>
      </c>
      <c r="E162" s="84">
        <v>56</v>
      </c>
      <c r="F162" s="84">
        <v>86</v>
      </c>
    </row>
    <row r="163" spans="1:6">
      <c r="A163" s="84" t="s">
        <v>759</v>
      </c>
      <c r="B163" s="84">
        <v>155</v>
      </c>
      <c r="D163" s="84">
        <v>85</v>
      </c>
      <c r="E163" s="84">
        <v>63</v>
      </c>
      <c r="F163" s="84">
        <v>88</v>
      </c>
    </row>
    <row r="164" spans="1:6">
      <c r="A164" s="84" t="s">
        <v>760</v>
      </c>
      <c r="B164" s="84">
        <v>168</v>
      </c>
      <c r="D164" s="84">
        <v>80</v>
      </c>
      <c r="E164" s="84">
        <v>59</v>
      </c>
      <c r="F164" s="84">
        <v>88</v>
      </c>
    </row>
    <row r="165" spans="1:6">
      <c r="A165" s="84" t="s">
        <v>761</v>
      </c>
      <c r="B165" s="84">
        <v>162</v>
      </c>
      <c r="C165" s="84">
        <v>48</v>
      </c>
      <c r="D165" s="84">
        <v>84</v>
      </c>
      <c r="E165" s="84">
        <v>58</v>
      </c>
      <c r="F165" s="84">
        <v>85</v>
      </c>
    </row>
    <row r="166" spans="1:6">
      <c r="A166" s="84" t="s">
        <v>762</v>
      </c>
      <c r="B166" s="84">
        <v>162</v>
      </c>
      <c r="D166" s="84">
        <v>80</v>
      </c>
      <c r="E166" s="84">
        <v>60</v>
      </c>
      <c r="F166" s="84">
        <v>85</v>
      </c>
    </row>
    <row r="167" spans="1:6">
      <c r="A167" s="84" t="s">
        <v>763</v>
      </c>
      <c r="B167" s="84">
        <v>157</v>
      </c>
      <c r="C167" s="84">
        <v>42</v>
      </c>
      <c r="D167" s="84">
        <v>78</v>
      </c>
      <c r="E167" s="84">
        <v>57</v>
      </c>
      <c r="F167" s="84">
        <v>82</v>
      </c>
    </row>
    <row r="168" spans="1:6">
      <c r="A168" s="84" t="s">
        <v>764</v>
      </c>
      <c r="B168" s="84">
        <v>162.5</v>
      </c>
      <c r="D168" s="84">
        <v>79</v>
      </c>
      <c r="E168" s="84">
        <v>60</v>
      </c>
      <c r="F168" s="84">
        <v>87</v>
      </c>
    </row>
    <row r="169" spans="1:6">
      <c r="A169" s="84" t="s">
        <v>765</v>
      </c>
      <c r="B169" s="84">
        <v>168</v>
      </c>
      <c r="D169" s="84">
        <v>80</v>
      </c>
      <c r="E169" s="84">
        <v>58</v>
      </c>
      <c r="F169" s="84">
        <v>82</v>
      </c>
    </row>
    <row r="170" spans="1:6">
      <c r="A170" s="84" t="s">
        <v>766</v>
      </c>
      <c r="B170" s="84">
        <v>159</v>
      </c>
      <c r="D170" s="84">
        <v>73</v>
      </c>
      <c r="E170" s="84">
        <v>53</v>
      </c>
      <c r="F170" s="84">
        <v>82</v>
      </c>
    </row>
    <row r="171" spans="1:6">
      <c r="A171" s="84" t="s">
        <v>767</v>
      </c>
      <c r="B171" s="84">
        <v>156</v>
      </c>
      <c r="D171" s="84">
        <v>88</v>
      </c>
      <c r="E171" s="84">
        <v>63</v>
      </c>
      <c r="F171" s="84">
        <v>90</v>
      </c>
    </row>
    <row r="172" spans="1:6">
      <c r="A172" s="84" t="s">
        <v>768</v>
      </c>
      <c r="B172" s="84">
        <v>164</v>
      </c>
      <c r="D172" s="84">
        <v>80</v>
      </c>
      <c r="E172" s="84">
        <v>58</v>
      </c>
      <c r="F172" s="84">
        <v>83</v>
      </c>
    </row>
    <row r="173" spans="1:6">
      <c r="A173" s="84" t="s">
        <v>769</v>
      </c>
      <c r="B173" s="84">
        <v>173</v>
      </c>
      <c r="C173" s="84">
        <v>53</v>
      </c>
      <c r="D173" s="84">
        <v>88</v>
      </c>
      <c r="E173" s="84">
        <v>58</v>
      </c>
      <c r="F173" s="84">
        <v>88</v>
      </c>
    </row>
    <row r="174" spans="1:6">
      <c r="A174" s="84" t="s">
        <v>770</v>
      </c>
      <c r="B174" s="84">
        <v>156</v>
      </c>
      <c r="C174" s="84">
        <v>43</v>
      </c>
      <c r="D174" s="84">
        <v>83</v>
      </c>
      <c r="E174" s="84">
        <v>57</v>
      </c>
      <c r="F174" s="84">
        <v>84</v>
      </c>
    </row>
    <row r="175" spans="1:6">
      <c r="A175" s="84" t="s">
        <v>771</v>
      </c>
      <c r="B175" s="84">
        <v>156</v>
      </c>
      <c r="D175" s="84">
        <v>84</v>
      </c>
      <c r="E175" s="84">
        <v>60</v>
      </c>
      <c r="F175" s="84">
        <v>86</v>
      </c>
    </row>
    <row r="176" spans="1:6">
      <c r="A176" s="84" t="s">
        <v>772</v>
      </c>
      <c r="B176" s="84">
        <v>152</v>
      </c>
      <c r="C176" s="84">
        <v>41</v>
      </c>
      <c r="D176" s="84">
        <v>82</v>
      </c>
      <c r="E176" s="84">
        <v>57</v>
      </c>
      <c r="F176" s="84">
        <v>79</v>
      </c>
    </row>
    <row r="177" spans="1:6">
      <c r="A177" s="84" t="s">
        <v>773</v>
      </c>
      <c r="D177" s="84">
        <v>84</v>
      </c>
      <c r="E177" s="84">
        <v>51</v>
      </c>
      <c r="F177" s="84">
        <v>86</v>
      </c>
    </row>
    <row r="178" spans="1:6">
      <c r="A178" s="84" t="s">
        <v>774</v>
      </c>
      <c r="B178" s="84">
        <v>159</v>
      </c>
      <c r="C178" s="84">
        <v>42</v>
      </c>
      <c r="D178" s="84">
        <v>80</v>
      </c>
      <c r="E178" s="84">
        <v>58</v>
      </c>
      <c r="F178" s="84">
        <v>87</v>
      </c>
    </row>
    <row r="179" spans="1:6">
      <c r="A179" s="84" t="s">
        <v>775</v>
      </c>
      <c r="B179" s="84">
        <v>164</v>
      </c>
      <c r="D179" s="84">
        <v>86</v>
      </c>
      <c r="E179" s="84">
        <v>61</v>
      </c>
      <c r="F179" s="84">
        <v>88</v>
      </c>
    </row>
    <row r="180" spans="1:6">
      <c r="A180" s="84" t="s">
        <v>776</v>
      </c>
      <c r="B180" s="84">
        <v>171</v>
      </c>
      <c r="D180" s="84">
        <v>84</v>
      </c>
      <c r="E180" s="84">
        <v>57</v>
      </c>
      <c r="F180" s="84">
        <v>87</v>
      </c>
    </row>
    <row r="181" spans="1:6">
      <c r="A181" s="84" t="s">
        <v>777</v>
      </c>
      <c r="B181" s="84">
        <v>152</v>
      </c>
      <c r="D181" s="84">
        <v>82</v>
      </c>
      <c r="E181" s="84">
        <v>59</v>
      </c>
      <c r="F181" s="84">
        <v>82</v>
      </c>
    </row>
    <row r="182" spans="1:6">
      <c r="A182" s="84" t="s">
        <v>778</v>
      </c>
      <c r="B182" s="84">
        <v>152</v>
      </c>
      <c r="D182" s="84">
        <v>78</v>
      </c>
      <c r="E182" s="84">
        <v>60</v>
      </c>
      <c r="F182" s="84">
        <v>82</v>
      </c>
    </row>
    <row r="183" spans="1:6">
      <c r="A183" s="84" t="s">
        <v>779</v>
      </c>
      <c r="B183" s="84">
        <v>160</v>
      </c>
      <c r="D183" s="84">
        <v>87</v>
      </c>
      <c r="E183" s="84">
        <v>60</v>
      </c>
      <c r="F183" s="84">
        <v>88</v>
      </c>
    </row>
    <row r="184" spans="1:6">
      <c r="A184" s="84" t="s">
        <v>780</v>
      </c>
      <c r="B184" s="84">
        <v>168</v>
      </c>
      <c r="D184" s="84">
        <v>87</v>
      </c>
      <c r="E184" s="84">
        <v>57</v>
      </c>
      <c r="F184" s="84">
        <v>85</v>
      </c>
    </row>
    <row r="185" spans="1:6">
      <c r="A185" s="84" t="s">
        <v>781</v>
      </c>
      <c r="B185" s="84">
        <v>162</v>
      </c>
      <c r="D185" s="84">
        <v>80</v>
      </c>
      <c r="E185" s="84">
        <v>60</v>
      </c>
      <c r="F185" s="84">
        <v>85</v>
      </c>
    </row>
    <row r="186" spans="1:6">
      <c r="A186" s="84" t="s">
        <v>782</v>
      </c>
      <c r="B186" s="84">
        <v>160</v>
      </c>
      <c r="D186" s="84">
        <v>76</v>
      </c>
      <c r="E186" s="84">
        <v>58</v>
      </c>
      <c r="F186" s="84">
        <v>83</v>
      </c>
    </row>
    <row r="187" spans="1:6">
      <c r="A187" s="84" t="s">
        <v>783</v>
      </c>
      <c r="B187" s="84">
        <v>154</v>
      </c>
      <c r="D187" s="84">
        <v>71</v>
      </c>
      <c r="E187" s="84">
        <v>55</v>
      </c>
      <c r="F187" s="84">
        <v>82</v>
      </c>
    </row>
    <row r="188" spans="1:6">
      <c r="A188" s="84" t="s">
        <v>784</v>
      </c>
      <c r="B188" s="84">
        <v>156</v>
      </c>
      <c r="C188" s="84">
        <v>50</v>
      </c>
      <c r="D188" s="84">
        <v>90</v>
      </c>
      <c r="E188" s="84">
        <v>60</v>
      </c>
      <c r="F188" s="84">
        <v>90</v>
      </c>
    </row>
    <row r="189" spans="1:6">
      <c r="A189" s="84" t="s">
        <v>785</v>
      </c>
      <c r="B189" s="84">
        <v>165</v>
      </c>
      <c r="D189" s="84">
        <v>85</v>
      </c>
      <c r="E189" s="84">
        <v>58</v>
      </c>
      <c r="F189" s="84">
        <v>84</v>
      </c>
    </row>
    <row r="190" spans="1:6">
      <c r="A190" s="84" t="s">
        <v>786</v>
      </c>
      <c r="D190" s="84">
        <v>86</v>
      </c>
      <c r="E190" s="84">
        <v>65</v>
      </c>
      <c r="F190" s="84">
        <v>89</v>
      </c>
    </row>
    <row r="191" spans="1:6">
      <c r="A191" s="84" t="s">
        <v>787</v>
      </c>
      <c r="B191" s="84">
        <v>157</v>
      </c>
      <c r="C191" s="84">
        <v>52</v>
      </c>
      <c r="D191" s="84">
        <v>85</v>
      </c>
      <c r="E191" s="84">
        <v>60</v>
      </c>
      <c r="F191" s="84">
        <v>87</v>
      </c>
    </row>
    <row r="192" spans="1:6">
      <c r="A192" s="84" t="s">
        <v>788</v>
      </c>
      <c r="B192" s="84">
        <v>157</v>
      </c>
      <c r="C192" s="84">
        <v>39</v>
      </c>
      <c r="D192" s="84">
        <v>89</v>
      </c>
      <c r="E192" s="84">
        <v>56</v>
      </c>
      <c r="F192" s="84">
        <v>80</v>
      </c>
    </row>
    <row r="193" spans="1:6">
      <c r="A193" s="84" t="s">
        <v>789</v>
      </c>
      <c r="B193" s="84">
        <v>168</v>
      </c>
      <c r="C193" s="84">
        <v>55</v>
      </c>
      <c r="D193" s="84">
        <v>88</v>
      </c>
      <c r="E193" s="84">
        <v>58</v>
      </c>
      <c r="F193" s="84">
        <v>90</v>
      </c>
    </row>
    <row r="194" spans="1:6">
      <c r="A194" s="84" t="s">
        <v>790</v>
      </c>
      <c r="B194" s="84">
        <v>166</v>
      </c>
      <c r="C194" s="84">
        <v>45</v>
      </c>
      <c r="D194" s="84">
        <v>85</v>
      </c>
      <c r="E194" s="84">
        <v>59</v>
      </c>
      <c r="F194" s="84">
        <v>88</v>
      </c>
    </row>
    <row r="195" spans="1:6">
      <c r="A195" s="84" t="s">
        <v>791</v>
      </c>
      <c r="B195" s="84">
        <v>158</v>
      </c>
      <c r="C195" s="84">
        <v>44</v>
      </c>
      <c r="D195" s="84">
        <v>80</v>
      </c>
      <c r="E195" s="84">
        <v>55</v>
      </c>
      <c r="F195" s="84">
        <v>82</v>
      </c>
    </row>
    <row r="196" spans="1:6">
      <c r="A196" s="84" t="s">
        <v>792</v>
      </c>
      <c r="B196" s="84">
        <v>161</v>
      </c>
      <c r="C196" s="84">
        <v>43</v>
      </c>
      <c r="D196" s="84">
        <v>81</v>
      </c>
      <c r="E196" s="84">
        <v>57</v>
      </c>
      <c r="F196" s="84">
        <v>86</v>
      </c>
    </row>
    <row r="197" spans="1:6">
      <c r="A197" s="84" t="s">
        <v>793</v>
      </c>
      <c r="B197" s="84">
        <v>168</v>
      </c>
      <c r="C197" s="84">
        <v>43</v>
      </c>
      <c r="D197" s="84">
        <v>82</v>
      </c>
      <c r="E197" s="84">
        <v>58</v>
      </c>
      <c r="F197" s="84">
        <v>86</v>
      </c>
    </row>
    <row r="198" spans="1:6">
      <c r="A198" s="84" t="s">
        <v>794</v>
      </c>
      <c r="B198" s="84">
        <v>166</v>
      </c>
      <c r="D198" s="84">
        <v>88</v>
      </c>
      <c r="E198" s="84">
        <v>59</v>
      </c>
      <c r="F198" s="84">
        <v>89</v>
      </c>
    </row>
    <row r="199" spans="1:6">
      <c r="A199" s="84" t="s">
        <v>795</v>
      </c>
      <c r="B199" s="84">
        <v>164</v>
      </c>
      <c r="D199" s="84">
        <v>88</v>
      </c>
      <c r="E199" s="84">
        <v>59</v>
      </c>
      <c r="F199" s="84">
        <v>87</v>
      </c>
    </row>
    <row r="200" spans="1:6">
      <c r="A200" s="84" t="s">
        <v>796</v>
      </c>
      <c r="B200" s="84">
        <v>167</v>
      </c>
      <c r="D200" s="84">
        <v>80</v>
      </c>
      <c r="E200" s="84">
        <v>59</v>
      </c>
      <c r="F200" s="84">
        <v>86</v>
      </c>
    </row>
    <row r="201" spans="1:6">
      <c r="A201" s="84" t="s">
        <v>797</v>
      </c>
      <c r="B201" s="84">
        <v>154</v>
      </c>
      <c r="C201" s="84">
        <v>47</v>
      </c>
      <c r="D201" s="84">
        <v>81</v>
      </c>
      <c r="E201" s="84">
        <v>56</v>
      </c>
      <c r="F201" s="84">
        <v>86</v>
      </c>
    </row>
    <row r="202" spans="1:6">
      <c r="A202" s="84" t="s">
        <v>798</v>
      </c>
      <c r="B202" s="84">
        <v>163</v>
      </c>
      <c r="D202" s="84">
        <v>83</v>
      </c>
      <c r="E202" s="84">
        <v>60</v>
      </c>
      <c r="F202" s="84">
        <v>88</v>
      </c>
    </row>
    <row r="203" spans="1:6">
      <c r="A203" s="84" t="s">
        <v>799</v>
      </c>
      <c r="B203" s="84">
        <v>161</v>
      </c>
      <c r="C203" s="84">
        <v>43</v>
      </c>
      <c r="D203" s="84">
        <v>87</v>
      </c>
      <c r="E203" s="84">
        <v>57</v>
      </c>
      <c r="F203" s="84">
        <v>84</v>
      </c>
    </row>
    <row r="204" spans="1:6">
      <c r="A204" s="84" t="s">
        <v>800</v>
      </c>
      <c r="B204" s="84">
        <v>170</v>
      </c>
      <c r="D204" s="84">
        <v>77</v>
      </c>
      <c r="E204" s="84">
        <v>60</v>
      </c>
      <c r="F204" s="84">
        <v>89</v>
      </c>
    </row>
    <row r="205" spans="1:6">
      <c r="A205" s="84" t="s">
        <v>801</v>
      </c>
      <c r="B205" s="84">
        <v>160</v>
      </c>
      <c r="D205" s="84">
        <v>82</v>
      </c>
      <c r="E205" s="84">
        <v>60</v>
      </c>
      <c r="F205" s="84">
        <v>87</v>
      </c>
    </row>
    <row r="206" spans="1:6">
      <c r="A206" s="84" t="s">
        <v>802</v>
      </c>
      <c r="B206" s="84">
        <v>156</v>
      </c>
      <c r="C206" s="84">
        <v>46</v>
      </c>
      <c r="D206" s="84">
        <v>82.5</v>
      </c>
      <c r="E206" s="84">
        <v>62</v>
      </c>
      <c r="F206" s="84">
        <v>80</v>
      </c>
    </row>
    <row r="207" spans="1:6">
      <c r="A207" s="84" t="s">
        <v>803</v>
      </c>
      <c r="B207" s="84">
        <v>155</v>
      </c>
      <c r="C207" s="84">
        <v>45</v>
      </c>
      <c r="D207" s="84">
        <v>85</v>
      </c>
      <c r="E207" s="84">
        <v>58</v>
      </c>
      <c r="F207" s="84">
        <v>88</v>
      </c>
    </row>
    <row r="208" spans="1:6">
      <c r="A208" s="84" t="s">
        <v>804</v>
      </c>
      <c r="B208" s="84">
        <v>160</v>
      </c>
      <c r="C208" s="84">
        <v>44</v>
      </c>
      <c r="D208" s="84">
        <v>85</v>
      </c>
      <c r="E208" s="84">
        <v>57</v>
      </c>
      <c r="F208" s="84">
        <v>82</v>
      </c>
    </row>
    <row r="209" spans="1:6">
      <c r="A209" s="84" t="s">
        <v>805</v>
      </c>
      <c r="B209" s="84">
        <v>168</v>
      </c>
      <c r="D209" s="84">
        <v>84</v>
      </c>
      <c r="E209" s="84">
        <v>56</v>
      </c>
      <c r="F209" s="84">
        <v>89</v>
      </c>
    </row>
    <row r="210" spans="1:6">
      <c r="A210" s="84" t="s">
        <v>806</v>
      </c>
      <c r="B210" s="84">
        <v>153</v>
      </c>
      <c r="C210" s="84">
        <v>42</v>
      </c>
      <c r="D210" s="84">
        <v>80</v>
      </c>
      <c r="E210" s="84">
        <v>56</v>
      </c>
      <c r="F210" s="84">
        <v>83</v>
      </c>
    </row>
    <row r="211" spans="1:6">
      <c r="A211" s="84" t="s">
        <v>807</v>
      </c>
      <c r="B211" s="84">
        <v>166</v>
      </c>
      <c r="D211" s="84">
        <v>80</v>
      </c>
      <c r="E211" s="84">
        <v>61</v>
      </c>
      <c r="F211" s="84">
        <v>82</v>
      </c>
    </row>
    <row r="212" spans="1:6">
      <c r="A212" s="84" t="s">
        <v>808</v>
      </c>
      <c r="B212" s="84">
        <v>148.5</v>
      </c>
      <c r="D212" s="84">
        <v>74</v>
      </c>
      <c r="E212" s="84">
        <v>56.5</v>
      </c>
      <c r="F212" s="84">
        <v>81</v>
      </c>
    </row>
    <row r="213" spans="1:6">
      <c r="A213" s="84" t="s">
        <v>809</v>
      </c>
      <c r="B213" s="84">
        <v>169</v>
      </c>
      <c r="D213" s="84">
        <v>85</v>
      </c>
      <c r="E213" s="84">
        <v>58</v>
      </c>
      <c r="F213" s="84">
        <v>86</v>
      </c>
    </row>
    <row r="214" spans="1:6">
      <c r="A214" s="84" t="s">
        <v>810</v>
      </c>
      <c r="B214" s="84">
        <v>161</v>
      </c>
      <c r="C214" s="84">
        <v>43</v>
      </c>
      <c r="D214" s="84">
        <v>80</v>
      </c>
      <c r="E214" s="84">
        <v>58</v>
      </c>
      <c r="F214" s="84">
        <v>87</v>
      </c>
    </row>
    <row r="215" spans="1:6">
      <c r="A215" s="84" t="s">
        <v>811</v>
      </c>
      <c r="B215" s="84">
        <v>162</v>
      </c>
      <c r="D215" s="84">
        <v>83</v>
      </c>
      <c r="E215" s="84">
        <v>58</v>
      </c>
      <c r="F215" s="84">
        <v>85</v>
      </c>
    </row>
    <row r="216" spans="1:6">
      <c r="A216" s="84" t="s">
        <v>812</v>
      </c>
      <c r="B216" s="84">
        <v>174</v>
      </c>
      <c r="C216" s="84">
        <v>54</v>
      </c>
      <c r="D216" s="84">
        <v>80</v>
      </c>
      <c r="E216" s="84">
        <v>58</v>
      </c>
      <c r="F216" s="84">
        <v>84</v>
      </c>
    </row>
    <row r="217" spans="1:6">
      <c r="A217" s="84" t="s">
        <v>813</v>
      </c>
      <c r="B217" s="84">
        <v>155</v>
      </c>
      <c r="D217" s="84">
        <v>95</v>
      </c>
      <c r="E217" s="84">
        <v>59</v>
      </c>
      <c r="F217" s="84">
        <v>85</v>
      </c>
    </row>
    <row r="218" spans="1:6">
      <c r="A218" s="84" t="s">
        <v>814</v>
      </c>
      <c r="B218" s="84">
        <v>166</v>
      </c>
      <c r="D218" s="84">
        <v>76</v>
      </c>
      <c r="E218" s="84">
        <v>58</v>
      </c>
      <c r="F218" s="84">
        <v>81</v>
      </c>
    </row>
    <row r="219" spans="1:6">
      <c r="A219" s="84" t="s">
        <v>815</v>
      </c>
      <c r="D219" s="84">
        <v>82</v>
      </c>
      <c r="E219" s="84">
        <v>58</v>
      </c>
      <c r="F219" s="84">
        <v>82</v>
      </c>
    </row>
    <row r="220" spans="1:6">
      <c r="A220" s="84" t="s">
        <v>816</v>
      </c>
      <c r="B220" s="84">
        <v>160</v>
      </c>
      <c r="C220" s="84">
        <v>45</v>
      </c>
      <c r="D220" s="84">
        <v>80</v>
      </c>
      <c r="E220" s="84">
        <v>59</v>
      </c>
      <c r="F220" s="84">
        <v>89</v>
      </c>
    </row>
    <row r="221" spans="1:6">
      <c r="A221" s="84" t="s">
        <v>817</v>
      </c>
      <c r="B221" s="84">
        <v>158</v>
      </c>
      <c r="D221" s="84">
        <v>77</v>
      </c>
      <c r="E221" s="84">
        <v>56</v>
      </c>
      <c r="F221" s="84">
        <v>82</v>
      </c>
    </row>
    <row r="222" spans="1:6">
      <c r="A222" s="84" t="s">
        <v>818</v>
      </c>
      <c r="B222" s="84">
        <v>162</v>
      </c>
      <c r="D222" s="84">
        <v>88</v>
      </c>
      <c r="E222" s="84">
        <v>58</v>
      </c>
      <c r="F222" s="84">
        <v>86</v>
      </c>
    </row>
    <row r="223" spans="1:6">
      <c r="A223" s="84" t="s">
        <v>819</v>
      </c>
      <c r="B223" s="84">
        <v>158</v>
      </c>
      <c r="D223" s="84">
        <v>83</v>
      </c>
      <c r="E223" s="84">
        <v>56</v>
      </c>
      <c r="F223" s="84">
        <v>80</v>
      </c>
    </row>
    <row r="224" spans="1:6">
      <c r="A224" s="84" t="s">
        <v>820</v>
      </c>
      <c r="B224" s="84">
        <v>160</v>
      </c>
      <c r="C224" s="84">
        <v>46</v>
      </c>
      <c r="D224" s="84">
        <v>88</v>
      </c>
      <c r="E224" s="84">
        <v>58</v>
      </c>
      <c r="F224" s="84">
        <v>87</v>
      </c>
    </row>
    <row r="225" spans="1:6">
      <c r="A225" s="84" t="s">
        <v>821</v>
      </c>
      <c r="B225" s="84">
        <v>157</v>
      </c>
      <c r="D225" s="84">
        <v>75</v>
      </c>
      <c r="E225" s="84">
        <v>58</v>
      </c>
      <c r="F225" s="84">
        <v>82</v>
      </c>
    </row>
    <row r="226" spans="1:6">
      <c r="A226" s="84" t="s">
        <v>822</v>
      </c>
      <c r="B226" s="84">
        <v>172</v>
      </c>
      <c r="C226" s="84">
        <v>50.5</v>
      </c>
      <c r="D226" s="84">
        <v>84</v>
      </c>
      <c r="E226" s="84">
        <v>59</v>
      </c>
      <c r="F226" s="84">
        <v>87</v>
      </c>
    </row>
    <row r="227" spans="1:6">
      <c r="A227" s="84" t="s">
        <v>823</v>
      </c>
      <c r="B227" s="84">
        <v>164</v>
      </c>
      <c r="D227" s="84">
        <v>83</v>
      </c>
      <c r="E227" s="84">
        <v>54</v>
      </c>
      <c r="F227" s="84">
        <v>86</v>
      </c>
    </row>
    <row r="228" spans="1:6">
      <c r="A228" s="84" t="s">
        <v>824</v>
      </c>
      <c r="B228" s="84">
        <v>162</v>
      </c>
      <c r="C228" s="84">
        <v>44</v>
      </c>
      <c r="D228" s="84">
        <v>80</v>
      </c>
      <c r="E228" s="84">
        <v>58</v>
      </c>
      <c r="F228" s="84">
        <v>83</v>
      </c>
    </row>
    <row r="229" spans="1:6">
      <c r="A229" s="84" t="s">
        <v>825</v>
      </c>
      <c r="B229" s="84">
        <v>153</v>
      </c>
      <c r="C229" s="84">
        <v>55</v>
      </c>
      <c r="D229" s="84">
        <v>79</v>
      </c>
      <c r="E229" s="84">
        <v>60</v>
      </c>
      <c r="F229" s="84">
        <v>83</v>
      </c>
    </row>
    <row r="230" spans="1:6">
      <c r="A230" s="84" t="s">
        <v>826</v>
      </c>
      <c r="B230" s="84">
        <v>168</v>
      </c>
      <c r="C230" s="84">
        <v>51</v>
      </c>
      <c r="D230" s="84">
        <v>85</v>
      </c>
      <c r="E230" s="84">
        <v>60</v>
      </c>
      <c r="F230" s="84">
        <v>89</v>
      </c>
    </row>
    <row r="231" spans="1:6">
      <c r="A231" s="84" t="s">
        <v>827</v>
      </c>
      <c r="B231" s="84">
        <v>165</v>
      </c>
      <c r="C231" s="84">
        <v>47</v>
      </c>
      <c r="D231" s="84">
        <v>95</v>
      </c>
      <c r="E231" s="84">
        <v>56</v>
      </c>
      <c r="F231" s="84">
        <v>86</v>
      </c>
    </row>
    <row r="232" spans="1:6">
      <c r="A232" s="84" t="s">
        <v>828</v>
      </c>
      <c r="B232" s="84">
        <v>163</v>
      </c>
      <c r="D232" s="84">
        <v>80</v>
      </c>
      <c r="E232" s="84">
        <v>60</v>
      </c>
      <c r="F232" s="84">
        <v>83</v>
      </c>
    </row>
    <row r="233" spans="1:6">
      <c r="A233" s="84" t="s">
        <v>829</v>
      </c>
      <c r="B233" s="84">
        <v>164</v>
      </c>
      <c r="D233" s="84">
        <v>83</v>
      </c>
      <c r="E233" s="84">
        <v>58</v>
      </c>
      <c r="F233" s="84">
        <v>85</v>
      </c>
    </row>
    <row r="234" spans="1:6">
      <c r="A234" s="84" t="s">
        <v>830</v>
      </c>
      <c r="B234" s="84">
        <v>153</v>
      </c>
      <c r="C234" s="84">
        <v>46</v>
      </c>
      <c r="D234" s="84">
        <v>85</v>
      </c>
      <c r="E234" s="84">
        <v>58</v>
      </c>
      <c r="F234" s="84">
        <v>85</v>
      </c>
    </row>
    <row r="235" spans="1:6">
      <c r="A235" s="84" t="s">
        <v>831</v>
      </c>
      <c r="B235" s="84">
        <v>163</v>
      </c>
      <c r="D235" s="84">
        <v>75</v>
      </c>
      <c r="E235" s="84">
        <v>57</v>
      </c>
      <c r="F235" s="84">
        <v>78</v>
      </c>
    </row>
    <row r="236" spans="1:6">
      <c r="A236" s="84" t="s">
        <v>832</v>
      </c>
      <c r="B236" s="84">
        <v>179</v>
      </c>
      <c r="D236" s="84">
        <v>81</v>
      </c>
      <c r="E236" s="84">
        <v>61</v>
      </c>
      <c r="F236" s="84">
        <v>88</v>
      </c>
    </row>
    <row r="237" spans="1:6">
      <c r="A237" s="84" t="s">
        <v>833</v>
      </c>
      <c r="B237" s="84" t="s">
        <v>834</v>
      </c>
      <c r="D237" s="84">
        <v>72</v>
      </c>
      <c r="E237" s="84">
        <v>56</v>
      </c>
      <c r="F237" s="84">
        <v>66</v>
      </c>
    </row>
    <row r="238" spans="1:6">
      <c r="A238" s="84" t="s">
        <v>835</v>
      </c>
      <c r="B238" s="84">
        <v>156</v>
      </c>
      <c r="D238" s="84">
        <v>94</v>
      </c>
      <c r="E238" s="84">
        <v>63.8</v>
      </c>
      <c r="F238" s="84">
        <v>90</v>
      </c>
    </row>
    <row r="239" spans="1:6">
      <c r="A239" s="84" t="s">
        <v>836</v>
      </c>
      <c r="B239" s="84">
        <v>170</v>
      </c>
      <c r="D239" s="84">
        <v>83</v>
      </c>
      <c r="E239" s="84">
        <v>60</v>
      </c>
      <c r="F239" s="84">
        <v>85</v>
      </c>
    </row>
    <row r="240" spans="1:6">
      <c r="A240" s="84" t="s">
        <v>837</v>
      </c>
      <c r="B240" s="84">
        <v>168</v>
      </c>
      <c r="D240" s="84">
        <v>76</v>
      </c>
      <c r="E240" s="84">
        <v>58</v>
      </c>
      <c r="F240" s="84">
        <v>77</v>
      </c>
    </row>
    <row r="241" spans="1:6">
      <c r="A241" s="84" t="s">
        <v>838</v>
      </c>
      <c r="B241" s="84">
        <v>156.5</v>
      </c>
      <c r="C241" s="84">
        <v>42</v>
      </c>
      <c r="D241" s="84">
        <v>84</v>
      </c>
      <c r="E241" s="84">
        <v>58</v>
      </c>
      <c r="F241" s="84">
        <v>84</v>
      </c>
    </row>
    <row r="242" spans="1:6">
      <c r="A242" s="84" t="s">
        <v>839</v>
      </c>
      <c r="B242" s="84">
        <v>163</v>
      </c>
      <c r="C242" s="84">
        <v>44</v>
      </c>
      <c r="D242" s="84">
        <v>78</v>
      </c>
      <c r="E242" s="84">
        <v>56</v>
      </c>
      <c r="F242" s="84">
        <v>82</v>
      </c>
    </row>
    <row r="243" spans="1:6">
      <c r="A243" s="84" t="s">
        <v>840</v>
      </c>
      <c r="B243" s="84">
        <v>156</v>
      </c>
      <c r="C243" s="84">
        <v>42</v>
      </c>
      <c r="D243" s="84">
        <v>82</v>
      </c>
      <c r="E243" s="84">
        <v>58</v>
      </c>
      <c r="F243" s="84">
        <v>84</v>
      </c>
    </row>
    <row r="244" spans="1:6">
      <c r="A244" s="84" t="s">
        <v>841</v>
      </c>
      <c r="B244" s="84">
        <v>168</v>
      </c>
      <c r="D244" s="84">
        <v>83.5</v>
      </c>
      <c r="E244" s="84">
        <v>57</v>
      </c>
      <c r="F244" s="84">
        <v>82.5</v>
      </c>
    </row>
    <row r="245" spans="1:6">
      <c r="A245" s="84" t="s">
        <v>842</v>
      </c>
      <c r="B245" s="84">
        <v>164</v>
      </c>
      <c r="D245" s="84">
        <v>87</v>
      </c>
      <c r="E245" s="84">
        <v>64</v>
      </c>
      <c r="F245" s="84">
        <v>91</v>
      </c>
    </row>
    <row r="246" spans="1:6">
      <c r="A246" s="84" t="s">
        <v>843</v>
      </c>
      <c r="B246" s="84">
        <v>163</v>
      </c>
      <c r="D246" s="84">
        <v>82</v>
      </c>
      <c r="E246" s="84">
        <v>59</v>
      </c>
      <c r="F246" s="84">
        <v>83</v>
      </c>
    </row>
    <row r="247" spans="1:6">
      <c r="A247" s="84" t="s">
        <v>844</v>
      </c>
      <c r="B247" s="84">
        <v>160</v>
      </c>
      <c r="C247" s="84">
        <v>45</v>
      </c>
      <c r="D247" s="84">
        <v>78</v>
      </c>
      <c r="E247" s="84">
        <v>59</v>
      </c>
      <c r="F247" s="84">
        <v>80</v>
      </c>
    </row>
    <row r="248" spans="1:6">
      <c r="A248" s="84" t="s">
        <v>845</v>
      </c>
      <c r="B248" s="84">
        <v>164</v>
      </c>
      <c r="D248" s="84">
        <v>89</v>
      </c>
      <c r="E248" s="84">
        <v>57</v>
      </c>
      <c r="F248" s="84">
        <v>87</v>
      </c>
    </row>
    <row r="249" spans="1:6">
      <c r="A249" s="84" t="s">
        <v>846</v>
      </c>
      <c r="B249" s="84">
        <v>155</v>
      </c>
      <c r="C249" s="84">
        <v>38</v>
      </c>
      <c r="D249" s="84">
        <v>77</v>
      </c>
      <c r="E249" s="84">
        <v>57</v>
      </c>
      <c r="F249" s="84">
        <v>83</v>
      </c>
    </row>
    <row r="250" spans="1:6">
      <c r="A250" s="84" t="s">
        <v>847</v>
      </c>
      <c r="B250" s="84">
        <v>166</v>
      </c>
      <c r="D250" s="84">
        <v>81</v>
      </c>
      <c r="E250" s="84">
        <v>59</v>
      </c>
      <c r="F250" s="84">
        <v>87</v>
      </c>
    </row>
    <row r="251" spans="1:6">
      <c r="A251" s="84" t="s">
        <v>848</v>
      </c>
      <c r="B251" s="84">
        <v>158</v>
      </c>
      <c r="C251" s="84">
        <v>45</v>
      </c>
      <c r="D251" s="84">
        <v>80</v>
      </c>
      <c r="E251" s="84">
        <v>58</v>
      </c>
      <c r="F251" s="84">
        <v>85</v>
      </c>
    </row>
    <row r="252" spans="1:6">
      <c r="A252" s="84" t="s">
        <v>849</v>
      </c>
      <c r="D252" s="84">
        <v>87</v>
      </c>
      <c r="E252" s="84">
        <v>59</v>
      </c>
      <c r="F252" s="84">
        <v>88</v>
      </c>
    </row>
    <row r="253" spans="1:6">
      <c r="A253" s="84" t="s">
        <v>850</v>
      </c>
      <c r="B253" s="84">
        <v>160.4</v>
      </c>
      <c r="D253" s="84">
        <v>85</v>
      </c>
      <c r="E253" s="84">
        <v>59</v>
      </c>
      <c r="F253" s="84">
        <v>85</v>
      </c>
    </row>
    <row r="254" spans="1:6">
      <c r="A254" s="84" t="s">
        <v>851</v>
      </c>
      <c r="B254" s="84">
        <v>168</v>
      </c>
      <c r="D254" s="84">
        <v>85</v>
      </c>
      <c r="E254" s="84">
        <v>65</v>
      </c>
      <c r="F254" s="84">
        <v>91</v>
      </c>
    </row>
    <row r="255" spans="1:6">
      <c r="A255" s="84" t="s">
        <v>852</v>
      </c>
      <c r="B255" s="84">
        <v>165</v>
      </c>
      <c r="D255" s="84">
        <v>83</v>
      </c>
      <c r="E255" s="84">
        <v>57</v>
      </c>
      <c r="F255" s="84">
        <v>86</v>
      </c>
    </row>
    <row r="256" spans="1:6">
      <c r="A256" s="84" t="s">
        <v>853</v>
      </c>
      <c r="B256" s="84">
        <v>172</v>
      </c>
      <c r="C256" s="84">
        <v>49.5</v>
      </c>
      <c r="D256" s="84">
        <v>80</v>
      </c>
      <c r="E256" s="84">
        <v>57</v>
      </c>
      <c r="F256" s="84">
        <v>83</v>
      </c>
    </row>
    <row r="257" spans="1:6">
      <c r="A257" s="84" t="s">
        <v>854</v>
      </c>
      <c r="B257" s="84">
        <v>163</v>
      </c>
      <c r="D257" s="84">
        <v>81</v>
      </c>
      <c r="E257" s="84">
        <v>57</v>
      </c>
      <c r="F257" s="84">
        <v>82</v>
      </c>
    </row>
    <row r="258" spans="1:6">
      <c r="A258" s="84" t="s">
        <v>855</v>
      </c>
      <c r="B258" s="84">
        <v>165</v>
      </c>
      <c r="C258" s="84">
        <v>46</v>
      </c>
      <c r="D258" s="84">
        <v>82</v>
      </c>
      <c r="E258" s="84">
        <v>58</v>
      </c>
      <c r="F258" s="84">
        <v>85</v>
      </c>
    </row>
    <row r="259" spans="1:6">
      <c r="A259" s="84" t="s">
        <v>856</v>
      </c>
      <c r="B259" s="84">
        <v>169</v>
      </c>
      <c r="C259" s="84">
        <v>48</v>
      </c>
      <c r="D259" s="84">
        <v>78.5</v>
      </c>
      <c r="E259" s="84">
        <v>59</v>
      </c>
      <c r="F259" s="84">
        <v>83</v>
      </c>
    </row>
    <row r="260" spans="1:6">
      <c r="A260" s="84" t="s">
        <v>857</v>
      </c>
      <c r="B260" s="84">
        <v>160</v>
      </c>
      <c r="D260" s="84">
        <v>76</v>
      </c>
      <c r="E260" s="84">
        <v>58</v>
      </c>
      <c r="F260" s="84">
        <v>85</v>
      </c>
    </row>
    <row r="261" spans="1:6">
      <c r="A261" s="84" t="s">
        <v>858</v>
      </c>
      <c r="B261" s="84">
        <v>165</v>
      </c>
      <c r="D261" s="84">
        <v>82</v>
      </c>
      <c r="E261" s="84">
        <v>60</v>
      </c>
      <c r="F261" s="84">
        <v>83</v>
      </c>
    </row>
    <row r="262" spans="1:6">
      <c r="A262" s="84" t="s">
        <v>859</v>
      </c>
      <c r="B262" s="84">
        <v>168</v>
      </c>
      <c r="C262" s="84">
        <v>48</v>
      </c>
      <c r="D262" s="84">
        <v>82</v>
      </c>
      <c r="E262" s="84">
        <v>58</v>
      </c>
      <c r="F262" s="84">
        <v>85</v>
      </c>
    </row>
    <row r="263" spans="1:6">
      <c r="A263" s="84" t="s">
        <v>860</v>
      </c>
      <c r="B263" s="84">
        <v>166</v>
      </c>
      <c r="C263" s="84">
        <v>58</v>
      </c>
      <c r="D263" s="84">
        <v>103</v>
      </c>
      <c r="E263" s="84">
        <v>60</v>
      </c>
      <c r="F263" s="84">
        <v>88</v>
      </c>
    </row>
    <row r="264" spans="1:6">
      <c r="A264" s="84" t="s">
        <v>861</v>
      </c>
      <c r="B264" s="84">
        <v>165</v>
      </c>
      <c r="C264" s="84">
        <v>47</v>
      </c>
      <c r="D264" s="84">
        <v>82</v>
      </c>
      <c r="E264" s="84">
        <v>59</v>
      </c>
      <c r="F264" s="84">
        <v>87</v>
      </c>
    </row>
    <row r="265" spans="1:6">
      <c r="A265" s="84" t="s">
        <v>862</v>
      </c>
      <c r="B265" s="84">
        <v>155</v>
      </c>
      <c r="C265" s="84">
        <v>42</v>
      </c>
      <c r="D265" s="84">
        <v>81</v>
      </c>
      <c r="E265" s="84">
        <v>57</v>
      </c>
      <c r="F265" s="84">
        <v>83</v>
      </c>
    </row>
    <row r="266" spans="1:6">
      <c r="A266" s="84" t="s">
        <v>863</v>
      </c>
      <c r="B266" s="84">
        <v>165</v>
      </c>
      <c r="C266" s="84">
        <v>40</v>
      </c>
      <c r="D266" s="84">
        <v>80</v>
      </c>
      <c r="E266" s="84">
        <v>58</v>
      </c>
      <c r="F266" s="84">
        <v>82</v>
      </c>
    </row>
    <row r="267" spans="1:6">
      <c r="A267" s="84" t="s">
        <v>864</v>
      </c>
      <c r="B267" s="84">
        <v>166</v>
      </c>
      <c r="C267" s="84">
        <v>45</v>
      </c>
      <c r="D267" s="84">
        <v>80</v>
      </c>
      <c r="E267" s="84">
        <v>55</v>
      </c>
      <c r="F267" s="84">
        <v>82</v>
      </c>
    </row>
    <row r="268" spans="1:6">
      <c r="A268" s="84" t="s">
        <v>865</v>
      </c>
      <c r="B268" s="84">
        <v>164</v>
      </c>
      <c r="C268" s="84">
        <v>50</v>
      </c>
      <c r="D268" s="84">
        <v>82</v>
      </c>
      <c r="E268" s="84">
        <v>60</v>
      </c>
      <c r="F268" s="84">
        <v>90</v>
      </c>
    </row>
    <row r="269" spans="1:6">
      <c r="A269" s="84" t="s">
        <v>866</v>
      </c>
      <c r="B269" s="84">
        <v>170</v>
      </c>
      <c r="D269" s="84">
        <v>83</v>
      </c>
      <c r="E269" s="84">
        <v>59</v>
      </c>
      <c r="F269" s="84">
        <v>86</v>
      </c>
    </row>
    <row r="270" spans="1:6">
      <c r="A270" s="84" t="s">
        <v>867</v>
      </c>
      <c r="B270" s="84">
        <v>154</v>
      </c>
      <c r="D270" s="84">
        <v>83</v>
      </c>
      <c r="E270" s="84">
        <v>60</v>
      </c>
      <c r="F270" s="84">
        <v>87</v>
      </c>
    </row>
    <row r="271" spans="1:6">
      <c r="A271" s="84" t="s">
        <v>868</v>
      </c>
      <c r="B271" s="84">
        <v>155</v>
      </c>
      <c r="C271" s="84">
        <v>73</v>
      </c>
      <c r="D271" s="84">
        <v>104</v>
      </c>
      <c r="E271" s="84">
        <v>90</v>
      </c>
      <c r="F271" s="84">
        <v>100</v>
      </c>
    </row>
    <row r="272" spans="1:6">
      <c r="A272" s="84" t="s">
        <v>869</v>
      </c>
      <c r="B272" s="84">
        <v>156</v>
      </c>
      <c r="D272" s="84">
        <v>80</v>
      </c>
      <c r="E272" s="84">
        <v>53</v>
      </c>
      <c r="F272" s="84">
        <v>82</v>
      </c>
    </row>
    <row r="273" spans="1:6">
      <c r="A273" s="84" t="s">
        <v>870</v>
      </c>
      <c r="B273" s="84">
        <v>157</v>
      </c>
      <c r="D273" s="84">
        <v>80</v>
      </c>
      <c r="E273" s="84">
        <v>54</v>
      </c>
      <c r="F273" s="84">
        <v>83</v>
      </c>
    </row>
    <row r="274" spans="1:6">
      <c r="A274" s="84" t="s">
        <v>871</v>
      </c>
      <c r="B274" s="84">
        <v>146</v>
      </c>
      <c r="D274" s="84">
        <v>85</v>
      </c>
      <c r="E274" s="84">
        <v>65</v>
      </c>
      <c r="F274" s="84">
        <v>85</v>
      </c>
    </row>
    <row r="275" spans="1:6">
      <c r="A275" s="84" t="s">
        <v>872</v>
      </c>
      <c r="B275" s="84">
        <v>173</v>
      </c>
      <c r="D275" s="84">
        <v>80</v>
      </c>
      <c r="E275" s="84">
        <v>58</v>
      </c>
      <c r="F275" s="84">
        <v>90</v>
      </c>
    </row>
    <row r="276" spans="1:6">
      <c r="A276" s="84" t="s">
        <v>873</v>
      </c>
      <c r="B276" s="84">
        <v>165</v>
      </c>
      <c r="D276" s="84">
        <v>86</v>
      </c>
      <c r="E276" s="84">
        <v>64</v>
      </c>
      <c r="F276" s="84">
        <v>88</v>
      </c>
    </row>
    <row r="277" spans="1:6">
      <c r="A277" s="84" t="s">
        <v>874</v>
      </c>
      <c r="B277" s="84">
        <v>163</v>
      </c>
      <c r="D277" s="84">
        <v>94</v>
      </c>
      <c r="E277" s="84">
        <v>61</v>
      </c>
      <c r="F277" s="84">
        <v>88</v>
      </c>
    </row>
    <row r="278" spans="1:6">
      <c r="A278" s="84" t="s">
        <v>875</v>
      </c>
      <c r="B278" s="84">
        <v>169</v>
      </c>
      <c r="D278" s="84">
        <v>82</v>
      </c>
      <c r="E278" s="84">
        <v>73</v>
      </c>
      <c r="F278" s="84">
        <v>91</v>
      </c>
    </row>
    <row r="279" spans="1:6">
      <c r="A279" s="84" t="s">
        <v>876</v>
      </c>
      <c r="B279" s="84">
        <v>165</v>
      </c>
      <c r="D279" s="84">
        <v>84</v>
      </c>
      <c r="E279" s="84">
        <v>58</v>
      </c>
      <c r="F279" s="84">
        <v>84</v>
      </c>
    </row>
    <row r="280" spans="1:6">
      <c r="A280" s="84" t="s">
        <v>877</v>
      </c>
      <c r="B280" s="84">
        <v>164</v>
      </c>
      <c r="C280" s="84">
        <v>53</v>
      </c>
      <c r="D280" s="84">
        <v>83</v>
      </c>
      <c r="E280" s="84">
        <v>57</v>
      </c>
      <c r="F280" s="84">
        <v>85</v>
      </c>
    </row>
    <row r="281" spans="1:6">
      <c r="A281" s="84" t="s">
        <v>878</v>
      </c>
      <c r="B281" s="84">
        <v>161</v>
      </c>
      <c r="C281" s="84">
        <v>45</v>
      </c>
      <c r="D281" s="84">
        <v>85</v>
      </c>
      <c r="E281" s="84">
        <v>57</v>
      </c>
      <c r="F281" s="84">
        <v>85</v>
      </c>
    </row>
    <row r="282" spans="1:6">
      <c r="A282" s="84" t="s">
        <v>879</v>
      </c>
      <c r="B282" s="84">
        <v>161</v>
      </c>
      <c r="D282" s="84">
        <v>80</v>
      </c>
      <c r="E282" s="84">
        <v>59</v>
      </c>
      <c r="F282" s="84">
        <v>82</v>
      </c>
    </row>
    <row r="283" spans="1:6">
      <c r="A283" s="84" t="s">
        <v>880</v>
      </c>
      <c r="B283" s="84">
        <v>160</v>
      </c>
      <c r="C283" s="84">
        <v>41</v>
      </c>
      <c r="D283" s="84">
        <v>77</v>
      </c>
      <c r="E283" s="84">
        <v>55</v>
      </c>
      <c r="F283" s="84">
        <v>81</v>
      </c>
    </row>
    <row r="284" spans="1:6">
      <c r="A284" s="84" t="s">
        <v>881</v>
      </c>
      <c r="B284" s="84">
        <v>168</v>
      </c>
      <c r="D284" s="84">
        <v>86</v>
      </c>
      <c r="E284" s="84">
        <v>60</v>
      </c>
      <c r="F284" s="84">
        <v>88</v>
      </c>
    </row>
    <row r="285" spans="1:6">
      <c r="A285" s="84" t="s">
        <v>882</v>
      </c>
      <c r="B285" s="84">
        <v>163</v>
      </c>
      <c r="D285" s="84">
        <v>80</v>
      </c>
      <c r="E285" s="84">
        <v>63</v>
      </c>
      <c r="F285" s="84">
        <v>88</v>
      </c>
    </row>
    <row r="286" spans="1:6">
      <c r="A286" s="84" t="s">
        <v>883</v>
      </c>
      <c r="B286" s="84">
        <v>156</v>
      </c>
      <c r="C286" s="84">
        <v>41</v>
      </c>
      <c r="D286" s="84">
        <v>82</v>
      </c>
      <c r="E286" s="84">
        <v>56</v>
      </c>
      <c r="F286" s="84">
        <v>83</v>
      </c>
    </row>
    <row r="287" spans="1:6">
      <c r="A287" s="84" t="s">
        <v>884</v>
      </c>
      <c r="B287" s="84">
        <v>169</v>
      </c>
      <c r="C287" s="84">
        <v>49</v>
      </c>
      <c r="D287" s="84">
        <v>86</v>
      </c>
      <c r="E287" s="84">
        <v>59</v>
      </c>
      <c r="F287" s="84">
        <v>86</v>
      </c>
    </row>
    <row r="288" spans="1:6">
      <c r="A288" s="84" t="s">
        <v>885</v>
      </c>
      <c r="B288" s="84">
        <v>156</v>
      </c>
      <c r="C288" s="84">
        <v>47</v>
      </c>
      <c r="D288" s="84">
        <v>79</v>
      </c>
      <c r="E288" s="84">
        <v>58</v>
      </c>
      <c r="F288" s="84">
        <v>80</v>
      </c>
    </row>
    <row r="289" spans="1:6">
      <c r="A289" s="84" t="s">
        <v>886</v>
      </c>
      <c r="B289" s="84">
        <v>153</v>
      </c>
      <c r="C289" s="84">
        <v>40</v>
      </c>
      <c r="D289" s="84">
        <v>78</v>
      </c>
      <c r="E289" s="84">
        <v>59</v>
      </c>
      <c r="F289" s="84">
        <v>80</v>
      </c>
    </row>
    <row r="290" spans="1:6">
      <c r="A290" s="84" t="s">
        <v>887</v>
      </c>
      <c r="B290" s="84">
        <v>155</v>
      </c>
      <c r="C290" s="84">
        <v>43</v>
      </c>
      <c r="D290" s="84">
        <v>84</v>
      </c>
      <c r="E290" s="84">
        <v>57</v>
      </c>
      <c r="F290" s="84">
        <v>87</v>
      </c>
    </row>
    <row r="291" spans="1:6">
      <c r="A291" s="84" t="s">
        <v>888</v>
      </c>
      <c r="B291" s="84">
        <v>162</v>
      </c>
      <c r="D291" s="84">
        <v>83</v>
      </c>
      <c r="E291" s="84">
        <v>56</v>
      </c>
      <c r="F291" s="84">
        <v>83</v>
      </c>
    </row>
    <row r="292" spans="1:6">
      <c r="A292" s="84" t="s">
        <v>889</v>
      </c>
      <c r="B292" s="84">
        <v>155</v>
      </c>
      <c r="C292" s="84">
        <v>45</v>
      </c>
      <c r="D292" s="84">
        <v>79</v>
      </c>
      <c r="E292" s="84">
        <v>59</v>
      </c>
      <c r="F292" s="84">
        <v>82</v>
      </c>
    </row>
    <row r="293" spans="1:6">
      <c r="A293" s="84" t="s">
        <v>890</v>
      </c>
      <c r="B293" s="84">
        <v>171</v>
      </c>
      <c r="D293" s="84">
        <v>88</v>
      </c>
      <c r="E293" s="84">
        <v>60</v>
      </c>
      <c r="F293" s="84">
        <v>89</v>
      </c>
    </row>
    <row r="294" spans="1:6">
      <c r="A294" s="84" t="s">
        <v>891</v>
      </c>
      <c r="B294" s="84">
        <v>157</v>
      </c>
      <c r="D294" s="84">
        <v>81</v>
      </c>
      <c r="E294" s="84">
        <v>58</v>
      </c>
      <c r="F294" s="84">
        <v>82</v>
      </c>
    </row>
    <row r="295" spans="1:6">
      <c r="A295" s="84" t="s">
        <v>892</v>
      </c>
      <c r="B295" s="84">
        <v>166</v>
      </c>
      <c r="C295" s="84">
        <v>49</v>
      </c>
      <c r="D295" s="84">
        <v>85</v>
      </c>
      <c r="E295" s="84">
        <v>58</v>
      </c>
      <c r="F295" s="84">
        <v>87</v>
      </c>
    </row>
    <row r="296" spans="1:6">
      <c r="A296" s="84" t="s">
        <v>893</v>
      </c>
      <c r="B296" s="84">
        <v>165</v>
      </c>
      <c r="C296" s="84">
        <v>42</v>
      </c>
      <c r="D296" s="84">
        <v>88</v>
      </c>
      <c r="E296" s="84">
        <v>56</v>
      </c>
      <c r="F296" s="84">
        <v>87</v>
      </c>
    </row>
    <row r="297" spans="1:6">
      <c r="A297" s="84" t="s">
        <v>894</v>
      </c>
      <c r="B297" s="84">
        <v>156</v>
      </c>
      <c r="D297" s="84">
        <v>73</v>
      </c>
      <c r="E297" s="84">
        <v>61</v>
      </c>
      <c r="F297" s="84">
        <v>84</v>
      </c>
    </row>
    <row r="298" spans="1:6">
      <c r="A298" s="84" t="s">
        <v>895</v>
      </c>
      <c r="B298" s="84">
        <v>163</v>
      </c>
      <c r="C298" s="84">
        <v>41</v>
      </c>
      <c r="D298" s="84">
        <v>83</v>
      </c>
      <c r="E298" s="84">
        <v>54</v>
      </c>
      <c r="F298" s="84">
        <v>83</v>
      </c>
    </row>
    <row r="299" spans="1:6">
      <c r="A299" s="84" t="s">
        <v>896</v>
      </c>
      <c r="B299" s="84">
        <v>163</v>
      </c>
      <c r="D299" s="84">
        <v>90</v>
      </c>
      <c r="E299" s="84">
        <v>59</v>
      </c>
      <c r="F299" s="84">
        <v>87</v>
      </c>
    </row>
    <row r="300" spans="1:6">
      <c r="A300" s="84" t="s">
        <v>897</v>
      </c>
      <c r="B300" s="84">
        <v>160</v>
      </c>
      <c r="D300" s="84">
        <v>86</v>
      </c>
      <c r="E300" s="84">
        <v>60</v>
      </c>
      <c r="F300" s="84">
        <v>89</v>
      </c>
    </row>
    <row r="301" spans="1:6">
      <c r="A301" s="84" t="s">
        <v>898</v>
      </c>
      <c r="B301" s="84" t="s">
        <v>899</v>
      </c>
      <c r="D301" s="84">
        <v>78</v>
      </c>
      <c r="E301" s="84">
        <v>58</v>
      </c>
      <c r="F301" s="84">
        <v>83</v>
      </c>
    </row>
    <row r="302" spans="1:6">
      <c r="A302" s="84" t="s">
        <v>900</v>
      </c>
      <c r="B302" s="84">
        <v>168</v>
      </c>
      <c r="D302" s="84">
        <v>82</v>
      </c>
      <c r="E302" s="84">
        <v>59</v>
      </c>
      <c r="F302" s="84">
        <v>88</v>
      </c>
    </row>
    <row r="303" spans="1:6">
      <c r="A303" s="84" t="s">
        <v>901</v>
      </c>
      <c r="B303" s="84">
        <v>166</v>
      </c>
      <c r="D303" s="84">
        <v>84</v>
      </c>
      <c r="E303" s="84">
        <v>62</v>
      </c>
      <c r="F303" s="84">
        <v>88</v>
      </c>
    </row>
    <row r="304" spans="1:6">
      <c r="A304" s="84" t="s">
        <v>902</v>
      </c>
      <c r="B304" s="84">
        <v>157</v>
      </c>
      <c r="C304" s="84">
        <v>50</v>
      </c>
      <c r="D304" s="84">
        <v>78</v>
      </c>
      <c r="E304" s="84">
        <v>58</v>
      </c>
      <c r="F304" s="84">
        <v>82</v>
      </c>
    </row>
    <row r="305" spans="1:6">
      <c r="A305" s="84" t="s">
        <v>903</v>
      </c>
      <c r="B305" s="84">
        <v>161</v>
      </c>
      <c r="D305" s="84">
        <v>76</v>
      </c>
      <c r="E305" s="84">
        <v>55</v>
      </c>
      <c r="F305" s="84">
        <v>80</v>
      </c>
    </row>
    <row r="306" spans="1:6">
      <c r="A306" s="84" t="s">
        <v>904</v>
      </c>
      <c r="B306" s="84">
        <v>173</v>
      </c>
      <c r="D306" s="84">
        <v>84</v>
      </c>
      <c r="E306" s="84">
        <v>60</v>
      </c>
      <c r="F306" s="84">
        <v>88</v>
      </c>
    </row>
    <row r="307" spans="1:6">
      <c r="A307" s="84" t="s">
        <v>905</v>
      </c>
      <c r="B307" s="84">
        <v>160</v>
      </c>
      <c r="D307" s="84">
        <v>83</v>
      </c>
      <c r="E307" s="84">
        <v>59</v>
      </c>
      <c r="F307" s="84">
        <v>83</v>
      </c>
    </row>
    <row r="308" spans="1:6">
      <c r="A308" s="84" t="s">
        <v>906</v>
      </c>
      <c r="B308" s="84">
        <v>162</v>
      </c>
      <c r="D308" s="84">
        <v>84</v>
      </c>
      <c r="E308" s="84">
        <v>63</v>
      </c>
      <c r="F308" s="84">
        <v>88</v>
      </c>
    </row>
    <row r="309" spans="1:6">
      <c r="A309" s="84" t="s">
        <v>907</v>
      </c>
      <c r="B309" s="84">
        <v>157</v>
      </c>
      <c r="C309" s="84">
        <v>42.5</v>
      </c>
      <c r="D309" s="84">
        <v>80</v>
      </c>
      <c r="E309" s="84">
        <v>58</v>
      </c>
      <c r="F309" s="84">
        <v>77</v>
      </c>
    </row>
    <row r="310" spans="1:6">
      <c r="A310" s="84" t="s">
        <v>908</v>
      </c>
      <c r="B310" s="84">
        <v>157</v>
      </c>
      <c r="C310" s="84">
        <v>42</v>
      </c>
      <c r="D310" s="84">
        <v>80</v>
      </c>
      <c r="E310" s="84">
        <v>58</v>
      </c>
      <c r="F310" s="84">
        <v>82</v>
      </c>
    </row>
    <row r="311" spans="1:6">
      <c r="A311" s="84" t="s">
        <v>909</v>
      </c>
      <c r="B311" s="84">
        <v>162</v>
      </c>
      <c r="D311" s="84">
        <v>75</v>
      </c>
      <c r="E311" s="84">
        <v>52</v>
      </c>
      <c r="F311" s="84">
        <v>84</v>
      </c>
    </row>
    <row r="312" spans="1:6">
      <c r="A312" s="84" t="s">
        <v>910</v>
      </c>
      <c r="B312" s="84">
        <v>163</v>
      </c>
      <c r="D312" s="84">
        <v>95</v>
      </c>
      <c r="E312" s="84">
        <v>58</v>
      </c>
      <c r="F312" s="84">
        <v>85</v>
      </c>
    </row>
    <row r="313" spans="1:6">
      <c r="A313" s="84" t="s">
        <v>911</v>
      </c>
      <c r="B313" s="84">
        <v>163</v>
      </c>
      <c r="C313" s="84">
        <v>49</v>
      </c>
      <c r="D313" s="84">
        <v>83</v>
      </c>
      <c r="E313" s="84">
        <v>58</v>
      </c>
      <c r="F313" s="84">
        <v>83</v>
      </c>
    </row>
    <row r="314" spans="1:6">
      <c r="A314" s="84" t="s">
        <v>912</v>
      </c>
      <c r="B314" s="84">
        <v>158</v>
      </c>
      <c r="C314" s="84">
        <v>48.5</v>
      </c>
      <c r="D314" s="84">
        <v>74</v>
      </c>
      <c r="E314" s="84">
        <v>61</v>
      </c>
      <c r="F314" s="84">
        <v>88</v>
      </c>
    </row>
    <row r="315" spans="1:6">
      <c r="A315" s="84" t="s">
        <v>913</v>
      </c>
      <c r="B315" s="84">
        <v>172</v>
      </c>
      <c r="C315" s="84">
        <v>50</v>
      </c>
      <c r="D315" s="84">
        <v>84</v>
      </c>
      <c r="E315" s="84">
        <v>59</v>
      </c>
      <c r="F315" s="84">
        <v>88</v>
      </c>
    </row>
    <row r="316" spans="1:6">
      <c r="A316" s="84" t="s">
        <v>914</v>
      </c>
      <c r="B316" s="84">
        <v>159</v>
      </c>
      <c r="C316" s="84">
        <v>40</v>
      </c>
      <c r="D316" s="84">
        <v>80</v>
      </c>
      <c r="E316" s="84">
        <v>57</v>
      </c>
      <c r="F316" s="84">
        <v>83</v>
      </c>
    </row>
    <row r="317" spans="1:6">
      <c r="A317" s="84" t="s">
        <v>915</v>
      </c>
      <c r="B317" s="84">
        <v>165</v>
      </c>
      <c r="D317" s="84">
        <v>84</v>
      </c>
      <c r="E317" s="84">
        <v>55</v>
      </c>
      <c r="F317" s="84">
        <v>88</v>
      </c>
    </row>
    <row r="318" spans="1:6">
      <c r="A318" s="84" t="s">
        <v>916</v>
      </c>
      <c r="B318" s="84">
        <v>170</v>
      </c>
      <c r="C318" s="84">
        <v>47</v>
      </c>
      <c r="D318" s="84">
        <v>84</v>
      </c>
      <c r="E318" s="84">
        <v>60</v>
      </c>
      <c r="F318" s="84">
        <v>86</v>
      </c>
    </row>
    <row r="319" spans="1:6">
      <c r="A319" s="84" t="s">
        <v>917</v>
      </c>
      <c r="B319" s="84">
        <v>166.4</v>
      </c>
      <c r="C319" s="84">
        <v>53.5</v>
      </c>
      <c r="D319" s="84">
        <v>94</v>
      </c>
      <c r="E319" s="84">
        <v>61</v>
      </c>
      <c r="F319" s="84">
        <v>86</v>
      </c>
    </row>
    <row r="320" spans="1:6">
      <c r="A320" s="84" t="s">
        <v>918</v>
      </c>
      <c r="B320" s="84">
        <v>164</v>
      </c>
      <c r="D320" s="84">
        <v>83</v>
      </c>
      <c r="E320" s="84">
        <v>60</v>
      </c>
      <c r="F320" s="84">
        <v>86</v>
      </c>
    </row>
    <row r="321" spans="1:6">
      <c r="A321" s="84" t="s">
        <v>919</v>
      </c>
      <c r="B321" s="84">
        <v>163</v>
      </c>
      <c r="D321" s="84">
        <v>82</v>
      </c>
      <c r="E321" s="84">
        <v>58</v>
      </c>
      <c r="F321" s="84">
        <v>84</v>
      </c>
    </row>
    <row r="322" spans="1:6">
      <c r="A322" s="84" t="s">
        <v>920</v>
      </c>
      <c r="B322" s="84">
        <v>152</v>
      </c>
      <c r="C322" s="84">
        <v>62</v>
      </c>
      <c r="D322" s="84">
        <v>97</v>
      </c>
      <c r="E322" s="84">
        <v>72</v>
      </c>
      <c r="F322" s="84">
        <v>100</v>
      </c>
    </row>
    <row r="323" spans="1:6">
      <c r="A323" s="84" t="s">
        <v>921</v>
      </c>
      <c r="B323" s="84">
        <v>157</v>
      </c>
      <c r="D323" s="84">
        <v>85</v>
      </c>
      <c r="E323" s="84">
        <v>60</v>
      </c>
      <c r="F323" s="84">
        <v>85</v>
      </c>
    </row>
    <row r="324" spans="1:6">
      <c r="A324" s="84" t="s">
        <v>922</v>
      </c>
      <c r="B324" s="84">
        <v>162</v>
      </c>
      <c r="D324" s="84">
        <v>80</v>
      </c>
      <c r="E324" s="84">
        <v>57</v>
      </c>
      <c r="F324" s="84">
        <v>77</v>
      </c>
    </row>
    <row r="325" spans="1:6">
      <c r="A325" s="84" t="s">
        <v>923</v>
      </c>
      <c r="B325" s="84">
        <v>160</v>
      </c>
      <c r="C325" s="84">
        <v>42</v>
      </c>
      <c r="D325" s="84">
        <v>70</v>
      </c>
      <c r="E325" s="84">
        <v>59</v>
      </c>
      <c r="F325" s="84">
        <v>81</v>
      </c>
    </row>
    <row r="326" spans="1:6">
      <c r="A326" s="84" t="s">
        <v>924</v>
      </c>
      <c r="B326" s="84">
        <v>162</v>
      </c>
      <c r="C326" s="84">
        <v>47</v>
      </c>
      <c r="D326" s="84">
        <v>80</v>
      </c>
      <c r="E326" s="84">
        <v>60</v>
      </c>
      <c r="F326" s="84">
        <v>85</v>
      </c>
    </row>
    <row r="327" spans="1:6">
      <c r="A327" s="84" t="s">
        <v>925</v>
      </c>
      <c r="B327" s="84">
        <v>154</v>
      </c>
      <c r="C327" s="84">
        <v>48.5</v>
      </c>
      <c r="D327" s="84">
        <v>80</v>
      </c>
      <c r="E327" s="84">
        <v>62</v>
      </c>
      <c r="F327" s="84">
        <v>90</v>
      </c>
    </row>
    <row r="328" spans="1:6">
      <c r="A328" s="84" t="s">
        <v>926</v>
      </c>
      <c r="B328" s="84">
        <v>160</v>
      </c>
      <c r="D328" s="84">
        <v>82</v>
      </c>
      <c r="E328" s="84">
        <v>58</v>
      </c>
      <c r="F328" s="84">
        <v>83</v>
      </c>
    </row>
    <row r="329" spans="1:6">
      <c r="A329" s="84" t="s">
        <v>927</v>
      </c>
      <c r="B329" s="84">
        <v>174</v>
      </c>
      <c r="D329" s="84">
        <v>86</v>
      </c>
      <c r="E329" s="84">
        <v>60</v>
      </c>
      <c r="F329" s="84">
        <v>88</v>
      </c>
    </row>
    <row r="330" spans="1:6">
      <c r="A330" s="84" t="s">
        <v>928</v>
      </c>
      <c r="B330" s="84">
        <v>173</v>
      </c>
      <c r="C330" s="84">
        <v>52</v>
      </c>
      <c r="D330" s="84">
        <v>82</v>
      </c>
      <c r="E330" s="84">
        <v>60</v>
      </c>
      <c r="F330" s="84">
        <v>87</v>
      </c>
    </row>
    <row r="331" spans="1:6">
      <c r="A331" s="84" t="s">
        <v>929</v>
      </c>
      <c r="B331" s="84">
        <v>173</v>
      </c>
      <c r="D331" s="84">
        <v>85</v>
      </c>
      <c r="E331" s="84">
        <v>59</v>
      </c>
      <c r="F331" s="84">
        <v>90</v>
      </c>
    </row>
    <row r="332" spans="1:6">
      <c r="A332" s="84" t="s">
        <v>930</v>
      </c>
      <c r="B332" s="84">
        <v>162</v>
      </c>
      <c r="D332" s="84">
        <v>75</v>
      </c>
      <c r="E332" s="84">
        <v>60.5</v>
      </c>
      <c r="F332" s="84">
        <v>89</v>
      </c>
    </row>
    <row r="333" spans="1:6">
      <c r="A333" s="84" t="s">
        <v>931</v>
      </c>
      <c r="B333" s="84">
        <v>159</v>
      </c>
      <c r="C333" s="84">
        <v>46</v>
      </c>
      <c r="D333" s="84">
        <v>80</v>
      </c>
      <c r="E333" s="84">
        <v>59</v>
      </c>
      <c r="F333" s="84">
        <v>83</v>
      </c>
    </row>
    <row r="334" spans="1:6">
      <c r="A334" s="84" t="s">
        <v>932</v>
      </c>
      <c r="B334" s="84">
        <v>163</v>
      </c>
      <c r="D334" s="84">
        <v>83</v>
      </c>
      <c r="E334" s="84">
        <v>60</v>
      </c>
      <c r="F334" s="84">
        <v>86</v>
      </c>
    </row>
    <row r="335" spans="1:6">
      <c r="A335" s="84" t="s">
        <v>933</v>
      </c>
      <c r="B335" s="84">
        <v>162</v>
      </c>
      <c r="C335" s="84">
        <v>45</v>
      </c>
      <c r="D335" s="84">
        <v>80</v>
      </c>
      <c r="E335" s="84">
        <v>52</v>
      </c>
      <c r="F335" s="84">
        <v>82</v>
      </c>
    </row>
    <row r="336" spans="1:6">
      <c r="A336" s="84" t="s">
        <v>934</v>
      </c>
      <c r="B336" s="84">
        <v>158</v>
      </c>
      <c r="D336" s="84">
        <v>80</v>
      </c>
      <c r="E336" s="84">
        <v>60</v>
      </c>
      <c r="F336" s="84">
        <v>86</v>
      </c>
    </row>
    <row r="337" spans="1:6">
      <c r="A337" s="84" t="s">
        <v>935</v>
      </c>
      <c r="B337" s="84">
        <v>160</v>
      </c>
      <c r="C337" s="84">
        <v>51</v>
      </c>
      <c r="D337" s="84">
        <v>82</v>
      </c>
      <c r="E337" s="84">
        <v>62</v>
      </c>
      <c r="F337" s="84">
        <v>88</v>
      </c>
    </row>
    <row r="338" spans="1:6">
      <c r="A338" s="84" t="s">
        <v>936</v>
      </c>
      <c r="B338" s="84">
        <v>156</v>
      </c>
      <c r="C338" s="84">
        <v>34</v>
      </c>
      <c r="D338" s="84">
        <v>70</v>
      </c>
      <c r="E338" s="84">
        <v>58</v>
      </c>
      <c r="F338" s="84">
        <v>78</v>
      </c>
    </row>
    <row r="339" spans="1:6">
      <c r="A339" s="84" t="s">
        <v>937</v>
      </c>
      <c r="B339" s="84">
        <v>167</v>
      </c>
      <c r="D339" s="84">
        <v>82</v>
      </c>
      <c r="E339" s="84">
        <v>60</v>
      </c>
      <c r="F339" s="84">
        <v>85</v>
      </c>
    </row>
    <row r="340" spans="1:6">
      <c r="A340" s="84" t="s">
        <v>938</v>
      </c>
      <c r="B340" s="84">
        <v>168</v>
      </c>
      <c r="D340" s="84">
        <v>87</v>
      </c>
      <c r="E340" s="84">
        <v>58</v>
      </c>
      <c r="F340" s="84">
        <v>85</v>
      </c>
    </row>
    <row r="341" spans="1:6">
      <c r="A341" s="84" t="s">
        <v>939</v>
      </c>
      <c r="B341" s="84">
        <v>169</v>
      </c>
      <c r="C341" s="84">
        <v>48</v>
      </c>
      <c r="D341" s="84">
        <v>82</v>
      </c>
      <c r="E341" s="84">
        <v>58</v>
      </c>
      <c r="F341" s="84">
        <v>86</v>
      </c>
    </row>
    <row r="342" spans="1:6">
      <c r="A342" s="84" t="s">
        <v>940</v>
      </c>
      <c r="B342" s="84">
        <v>160</v>
      </c>
      <c r="D342" s="84">
        <v>85</v>
      </c>
      <c r="E342" s="84">
        <v>59</v>
      </c>
      <c r="F342" s="84">
        <v>85</v>
      </c>
    </row>
    <row r="343" spans="1:6">
      <c r="A343" s="84" t="s">
        <v>941</v>
      </c>
      <c r="B343" s="84">
        <v>158</v>
      </c>
      <c r="D343" s="84">
        <v>94</v>
      </c>
      <c r="E343" s="84">
        <v>60</v>
      </c>
      <c r="F343" s="84">
        <v>86</v>
      </c>
    </row>
    <row r="344" spans="1:6">
      <c r="A344" s="84" t="s">
        <v>942</v>
      </c>
      <c r="B344" s="84">
        <v>160</v>
      </c>
      <c r="D344" s="84">
        <v>78</v>
      </c>
      <c r="E344" s="84">
        <v>58</v>
      </c>
      <c r="F344" s="84">
        <v>80</v>
      </c>
    </row>
    <row r="345" spans="1:6">
      <c r="A345" s="84" t="s">
        <v>943</v>
      </c>
      <c r="B345" s="84">
        <v>166</v>
      </c>
      <c r="D345" s="84">
        <v>78</v>
      </c>
      <c r="E345" s="84">
        <v>54</v>
      </c>
      <c r="F345" s="84">
        <v>82</v>
      </c>
    </row>
    <row r="346" spans="1:6">
      <c r="A346" s="84" t="s">
        <v>944</v>
      </c>
      <c r="B346" s="84">
        <v>162</v>
      </c>
      <c r="C346" s="84">
        <v>50</v>
      </c>
      <c r="D346" s="84">
        <v>84</v>
      </c>
      <c r="E346" s="84">
        <v>59</v>
      </c>
      <c r="F346" s="84">
        <v>87</v>
      </c>
    </row>
    <row r="347" spans="1:6">
      <c r="A347" s="84" t="s">
        <v>945</v>
      </c>
      <c r="B347" s="84">
        <v>174</v>
      </c>
      <c r="D347" s="84">
        <v>82</v>
      </c>
      <c r="E347" s="84">
        <v>57</v>
      </c>
      <c r="F347" s="84">
        <v>87</v>
      </c>
    </row>
    <row r="348" spans="1:6">
      <c r="A348" s="84" t="s">
        <v>946</v>
      </c>
      <c r="B348" s="84">
        <v>158</v>
      </c>
      <c r="C348" s="84">
        <v>43</v>
      </c>
      <c r="D348" s="84">
        <v>80</v>
      </c>
      <c r="E348" s="84">
        <v>59</v>
      </c>
      <c r="F348" s="84">
        <v>86</v>
      </c>
    </row>
    <row r="349" spans="1:6">
      <c r="A349" s="84" t="s">
        <v>947</v>
      </c>
      <c r="B349" s="84">
        <v>162</v>
      </c>
      <c r="D349" s="84">
        <v>88</v>
      </c>
      <c r="E349" s="84">
        <v>58</v>
      </c>
      <c r="F349" s="84">
        <v>88</v>
      </c>
    </row>
    <row r="350" spans="1:6">
      <c r="A350" s="84" t="s">
        <v>948</v>
      </c>
      <c r="B350" s="84">
        <v>166</v>
      </c>
      <c r="D350" s="84">
        <v>88</v>
      </c>
      <c r="E350" s="84">
        <v>55</v>
      </c>
      <c r="F350" s="84">
        <v>87</v>
      </c>
    </row>
    <row r="351" spans="1:6">
      <c r="A351" s="84" t="s">
        <v>949</v>
      </c>
      <c r="B351" s="84">
        <v>160</v>
      </c>
      <c r="D351" s="84">
        <v>90</v>
      </c>
      <c r="E351" s="84">
        <v>55</v>
      </c>
      <c r="F351" s="84">
        <v>90</v>
      </c>
    </row>
    <row r="352" spans="1:6">
      <c r="A352" s="84" t="s">
        <v>950</v>
      </c>
      <c r="B352" s="84">
        <v>166</v>
      </c>
      <c r="D352" s="84">
        <v>88</v>
      </c>
      <c r="E352" s="84">
        <v>55</v>
      </c>
      <c r="F352" s="84">
        <v>87</v>
      </c>
    </row>
    <row r="353" spans="1:6">
      <c r="A353" s="84" t="s">
        <v>951</v>
      </c>
      <c r="B353" s="84">
        <v>157</v>
      </c>
      <c r="D353" s="84">
        <v>80</v>
      </c>
      <c r="E353" s="84">
        <v>56</v>
      </c>
      <c r="F353" s="84">
        <v>80</v>
      </c>
    </row>
    <row r="354" spans="1:6">
      <c r="A354" s="84" t="s">
        <v>952</v>
      </c>
      <c r="B354" s="84">
        <v>160</v>
      </c>
      <c r="C354" s="84">
        <v>43</v>
      </c>
      <c r="D354" s="84">
        <v>80</v>
      </c>
      <c r="E354" s="84">
        <v>56</v>
      </c>
      <c r="F354" s="84">
        <v>84</v>
      </c>
    </row>
    <row r="355" spans="1:6">
      <c r="A355" s="84" t="s">
        <v>953</v>
      </c>
      <c r="B355" s="84">
        <v>162</v>
      </c>
      <c r="D355" s="84">
        <v>82</v>
      </c>
      <c r="E355" s="84">
        <v>62</v>
      </c>
      <c r="F355" s="84">
        <v>90</v>
      </c>
    </row>
    <row r="356" spans="1:6">
      <c r="A356" s="84" t="s">
        <v>954</v>
      </c>
      <c r="B356" s="84">
        <v>160</v>
      </c>
      <c r="D356" s="84">
        <v>85</v>
      </c>
      <c r="E356" s="84">
        <v>60</v>
      </c>
      <c r="F356" s="84">
        <v>85</v>
      </c>
    </row>
    <row r="357" spans="1:6">
      <c r="A357" s="84" t="s">
        <v>955</v>
      </c>
      <c r="B357" s="84">
        <v>164</v>
      </c>
      <c r="D357" s="84">
        <v>83</v>
      </c>
      <c r="E357" s="84">
        <v>60</v>
      </c>
      <c r="F357" s="84">
        <v>90</v>
      </c>
    </row>
    <row r="358" spans="1:6">
      <c r="A358" s="84" t="s">
        <v>956</v>
      </c>
      <c r="B358" s="84">
        <v>153</v>
      </c>
      <c r="C358" s="84">
        <v>74</v>
      </c>
      <c r="D358" s="84">
        <v>105</v>
      </c>
      <c r="E358" s="84">
        <v>89</v>
      </c>
      <c r="F358" s="84">
        <v>102</v>
      </c>
    </row>
    <row r="359" spans="1:6">
      <c r="A359" s="84" t="s">
        <v>957</v>
      </c>
      <c r="B359" s="84">
        <v>165</v>
      </c>
      <c r="D359" s="84">
        <v>83</v>
      </c>
      <c r="E359" s="84">
        <v>59</v>
      </c>
      <c r="F359" s="84">
        <v>87</v>
      </c>
    </row>
    <row r="360" spans="1:6">
      <c r="A360" s="84" t="s">
        <v>958</v>
      </c>
      <c r="B360" s="84">
        <v>156</v>
      </c>
      <c r="C360" s="84">
        <v>42</v>
      </c>
      <c r="D360" s="84">
        <v>82</v>
      </c>
      <c r="E360" s="84">
        <v>58</v>
      </c>
      <c r="F360" s="84">
        <v>80</v>
      </c>
    </row>
    <row r="361" spans="1:6">
      <c r="A361" s="84" t="s">
        <v>959</v>
      </c>
      <c r="B361" s="84">
        <v>168</v>
      </c>
      <c r="D361" s="84">
        <v>84</v>
      </c>
      <c r="E361" s="84">
        <v>57</v>
      </c>
      <c r="F361" s="84">
        <v>84</v>
      </c>
    </row>
    <row r="362" spans="1:6">
      <c r="A362" s="84" t="s">
        <v>960</v>
      </c>
      <c r="B362" s="84">
        <v>160</v>
      </c>
      <c r="C362" s="84">
        <v>43</v>
      </c>
      <c r="D362" s="84">
        <v>82</v>
      </c>
      <c r="E362" s="84">
        <v>58</v>
      </c>
      <c r="F362" s="84">
        <v>83</v>
      </c>
    </row>
    <row r="363" spans="1:6">
      <c r="A363" s="84" t="s">
        <v>961</v>
      </c>
      <c r="B363" s="84">
        <v>167</v>
      </c>
      <c r="C363" s="84">
        <v>45</v>
      </c>
      <c r="D363" s="84">
        <v>80</v>
      </c>
      <c r="E363" s="84">
        <v>59</v>
      </c>
      <c r="F363" s="84">
        <v>88</v>
      </c>
    </row>
    <row r="364" spans="1:6">
      <c r="A364" s="84" t="s">
        <v>962</v>
      </c>
      <c r="B364" s="84">
        <v>153</v>
      </c>
      <c r="C364" s="84">
        <v>44</v>
      </c>
      <c r="D364" s="84">
        <v>87</v>
      </c>
      <c r="E364" s="84">
        <v>58</v>
      </c>
      <c r="F364" s="84">
        <v>86</v>
      </c>
    </row>
    <row r="365" spans="1:6">
      <c r="A365" s="84" t="s">
        <v>963</v>
      </c>
      <c r="B365" s="84">
        <v>169</v>
      </c>
      <c r="C365" s="84">
        <v>47</v>
      </c>
      <c r="D365" s="84">
        <v>85</v>
      </c>
      <c r="E365" s="84">
        <v>60</v>
      </c>
      <c r="F365" s="84">
        <v>84</v>
      </c>
    </row>
    <row r="366" spans="1:6">
      <c r="A366" s="84" t="s">
        <v>964</v>
      </c>
      <c r="B366" s="84">
        <v>157</v>
      </c>
      <c r="C366" s="84">
        <v>47.2</v>
      </c>
      <c r="D366" s="84">
        <v>82</v>
      </c>
      <c r="E366" s="84">
        <v>55</v>
      </c>
      <c r="F366" s="84">
        <v>83</v>
      </c>
    </row>
    <row r="367" spans="1:6">
      <c r="A367" s="84" t="s">
        <v>965</v>
      </c>
      <c r="B367" s="84">
        <v>167</v>
      </c>
      <c r="D367" s="84">
        <v>77</v>
      </c>
      <c r="E367" s="84">
        <v>59</v>
      </c>
      <c r="F367" s="84">
        <v>85</v>
      </c>
    </row>
    <row r="368" spans="1:6">
      <c r="A368" s="84" t="s">
        <v>966</v>
      </c>
      <c r="B368" s="84">
        <v>168</v>
      </c>
      <c r="D368" s="84">
        <v>89</v>
      </c>
      <c r="E368" s="84">
        <v>63</v>
      </c>
      <c r="F368" s="84">
        <v>92</v>
      </c>
    </row>
    <row r="369" spans="1:6">
      <c r="A369" s="84" t="s">
        <v>967</v>
      </c>
      <c r="B369" s="84">
        <v>158</v>
      </c>
      <c r="D369" s="84">
        <v>80</v>
      </c>
      <c r="E369" s="84">
        <v>57</v>
      </c>
      <c r="F369" s="84">
        <v>80</v>
      </c>
    </row>
    <row r="370" spans="1:6">
      <c r="A370" s="84" t="s">
        <v>968</v>
      </c>
      <c r="B370" s="84">
        <v>157</v>
      </c>
      <c r="C370" s="84">
        <v>47</v>
      </c>
      <c r="D370" s="84">
        <v>87</v>
      </c>
      <c r="E370" s="84">
        <v>59</v>
      </c>
      <c r="F370" s="84">
        <v>85</v>
      </c>
    </row>
    <row r="371" spans="1:6">
      <c r="A371" s="84" t="s">
        <v>969</v>
      </c>
      <c r="B371" s="84">
        <v>165</v>
      </c>
      <c r="C371" s="84">
        <v>47</v>
      </c>
      <c r="D371" s="84">
        <v>80</v>
      </c>
      <c r="E371" s="84">
        <v>59</v>
      </c>
      <c r="F371" s="84">
        <v>88</v>
      </c>
    </row>
    <row r="372" spans="1:6">
      <c r="A372" s="84" t="s">
        <v>970</v>
      </c>
      <c r="B372" s="84">
        <v>157</v>
      </c>
      <c r="C372" s="84">
        <v>44</v>
      </c>
      <c r="D372" s="84">
        <v>86</v>
      </c>
      <c r="E372" s="84">
        <v>58</v>
      </c>
      <c r="F372" s="84">
        <v>86</v>
      </c>
    </row>
    <row r="373" spans="1:6">
      <c r="A373" s="84" t="s">
        <v>971</v>
      </c>
      <c r="B373" s="84">
        <v>168</v>
      </c>
      <c r="C373" s="84">
        <v>48</v>
      </c>
      <c r="D373" s="84">
        <v>80</v>
      </c>
      <c r="E373" s="84">
        <v>62</v>
      </c>
      <c r="F373" s="84">
        <v>88</v>
      </c>
    </row>
    <row r="374" spans="1:6">
      <c r="A374" s="84" t="s">
        <v>972</v>
      </c>
      <c r="B374" s="84">
        <v>169</v>
      </c>
      <c r="D374" s="84">
        <v>85</v>
      </c>
      <c r="E374" s="84">
        <v>59</v>
      </c>
      <c r="F374" s="84">
        <v>87</v>
      </c>
    </row>
    <row r="375" spans="1:6">
      <c r="A375" s="84" t="s">
        <v>973</v>
      </c>
      <c r="B375" s="84">
        <v>168</v>
      </c>
      <c r="D375" s="84">
        <v>80</v>
      </c>
      <c r="E375" s="84">
        <v>57</v>
      </c>
      <c r="F375" s="84">
        <v>82</v>
      </c>
    </row>
    <row r="376" spans="1:6">
      <c r="A376" s="84" t="s">
        <v>974</v>
      </c>
      <c r="B376" s="84">
        <v>162</v>
      </c>
      <c r="C376" s="84">
        <v>44</v>
      </c>
      <c r="D376" s="84">
        <v>80</v>
      </c>
      <c r="E376" s="84">
        <v>59</v>
      </c>
      <c r="F376" s="84">
        <v>88</v>
      </c>
    </row>
    <row r="377" spans="1:6">
      <c r="A377" s="84" t="s">
        <v>975</v>
      </c>
      <c r="B377" s="84">
        <v>157</v>
      </c>
      <c r="D377" s="84">
        <v>85</v>
      </c>
      <c r="E377" s="84">
        <v>63</v>
      </c>
      <c r="F377" s="84">
        <v>88</v>
      </c>
    </row>
    <row r="378" spans="1:6">
      <c r="A378" s="84" t="s">
        <v>976</v>
      </c>
      <c r="B378" s="84">
        <v>168</v>
      </c>
      <c r="D378" s="84">
        <v>80.5</v>
      </c>
      <c r="E378" s="84">
        <v>58</v>
      </c>
      <c r="F378" s="84">
        <v>83</v>
      </c>
    </row>
    <row r="379" spans="1:6">
      <c r="A379" s="84" t="s">
        <v>977</v>
      </c>
      <c r="B379" s="84">
        <v>165</v>
      </c>
      <c r="D379" s="84">
        <v>81</v>
      </c>
      <c r="E379" s="84">
        <v>57</v>
      </c>
      <c r="F379" s="84">
        <v>83</v>
      </c>
    </row>
    <row r="380" spans="1:6">
      <c r="A380" s="84" t="s">
        <v>978</v>
      </c>
      <c r="B380" s="84">
        <v>156</v>
      </c>
      <c r="D380" s="84">
        <v>84</v>
      </c>
      <c r="E380" s="84">
        <v>64</v>
      </c>
      <c r="F380" s="84">
        <v>85</v>
      </c>
    </row>
    <row r="381" spans="1:6">
      <c r="A381" s="84" t="s">
        <v>979</v>
      </c>
      <c r="B381" s="84">
        <v>165</v>
      </c>
      <c r="C381" s="84">
        <v>40</v>
      </c>
      <c r="D381" s="84">
        <v>85</v>
      </c>
      <c r="E381" s="84">
        <v>57</v>
      </c>
      <c r="F381" s="84">
        <v>89</v>
      </c>
    </row>
    <row r="382" spans="1:6">
      <c r="A382" s="84" t="s">
        <v>980</v>
      </c>
      <c r="B382" s="84">
        <v>160</v>
      </c>
      <c r="D382" s="84">
        <v>80</v>
      </c>
      <c r="E382" s="84">
        <v>58</v>
      </c>
      <c r="F382" s="84">
        <v>80</v>
      </c>
    </row>
    <row r="383" spans="1:6">
      <c r="A383" s="84" t="s">
        <v>981</v>
      </c>
      <c r="B383" s="84">
        <v>165</v>
      </c>
      <c r="D383" s="84">
        <v>82</v>
      </c>
      <c r="E383" s="84">
        <v>58</v>
      </c>
      <c r="F383" s="84">
        <v>86</v>
      </c>
    </row>
    <row r="384" spans="1:6">
      <c r="A384" s="84" t="s">
        <v>982</v>
      </c>
      <c r="B384" s="84">
        <v>161</v>
      </c>
      <c r="D384" s="84">
        <v>78</v>
      </c>
      <c r="E384" s="84">
        <v>58</v>
      </c>
      <c r="F384" s="84">
        <v>87</v>
      </c>
    </row>
    <row r="385" spans="1:6">
      <c r="A385" s="84" t="s">
        <v>983</v>
      </c>
      <c r="B385" s="84">
        <v>160</v>
      </c>
      <c r="D385" s="84">
        <v>82</v>
      </c>
      <c r="E385" s="84">
        <v>58</v>
      </c>
      <c r="F385" s="84">
        <v>84</v>
      </c>
    </row>
    <row r="386" spans="1:6">
      <c r="A386" s="84" t="s">
        <v>984</v>
      </c>
      <c r="B386" s="84">
        <v>158</v>
      </c>
      <c r="C386" s="84">
        <v>45</v>
      </c>
      <c r="D386" s="84">
        <v>82</v>
      </c>
      <c r="E386" s="84">
        <v>57</v>
      </c>
      <c r="F386" s="84">
        <v>85</v>
      </c>
    </row>
    <row r="387" spans="1:6">
      <c r="A387" s="84" t="s">
        <v>985</v>
      </c>
      <c r="B387" s="84">
        <v>168</v>
      </c>
      <c r="C387" s="84">
        <v>48</v>
      </c>
      <c r="D387" s="84">
        <v>80</v>
      </c>
      <c r="E387" s="84">
        <v>59</v>
      </c>
      <c r="F387" s="84">
        <v>86</v>
      </c>
    </row>
    <row r="388" spans="1:6">
      <c r="A388" s="84" t="s">
        <v>986</v>
      </c>
      <c r="B388" s="84">
        <v>158</v>
      </c>
      <c r="C388" s="84">
        <v>101</v>
      </c>
      <c r="D388" s="84">
        <v>120</v>
      </c>
      <c r="E388" s="84">
        <v>115</v>
      </c>
      <c r="F388" s="84">
        <v>130</v>
      </c>
    </row>
    <row r="389" spans="1:6">
      <c r="A389" s="84" t="s">
        <v>987</v>
      </c>
      <c r="B389" s="84">
        <v>163</v>
      </c>
      <c r="C389" s="84">
        <v>47</v>
      </c>
      <c r="D389" s="84">
        <v>85</v>
      </c>
      <c r="E389" s="84">
        <v>60</v>
      </c>
      <c r="F389" s="84">
        <v>88</v>
      </c>
    </row>
  </sheetData>
  <phoneticPr fontId="5"/>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M174"/>
  <sheetViews>
    <sheetView workbookViewId="0"/>
  </sheetViews>
  <sheetFormatPr defaultRowHeight="13.5"/>
  <cols>
    <col min="1" max="16384" width="9" style="84"/>
  </cols>
  <sheetData>
    <row r="1" spans="1:8" ht="25.5">
      <c r="A1" s="145" t="s">
        <v>2080</v>
      </c>
    </row>
    <row r="2" spans="1:8">
      <c r="A2" s="84" t="s">
        <v>595</v>
      </c>
      <c r="B2" s="84" t="s">
        <v>539</v>
      </c>
      <c r="C2" s="84" t="s">
        <v>561</v>
      </c>
      <c r="D2" s="84" t="s">
        <v>596</v>
      </c>
      <c r="E2" s="84" t="s">
        <v>597</v>
      </c>
      <c r="F2" s="84" t="s">
        <v>598</v>
      </c>
      <c r="H2" s="84" t="s">
        <v>988</v>
      </c>
    </row>
    <row r="3" spans="1:8">
      <c r="A3" s="84" t="s">
        <v>936</v>
      </c>
      <c r="B3" s="84">
        <v>34</v>
      </c>
      <c r="C3" s="84">
        <v>156</v>
      </c>
      <c r="D3" s="84">
        <v>70</v>
      </c>
      <c r="E3" s="84">
        <v>58</v>
      </c>
      <c r="F3" s="84">
        <v>78</v>
      </c>
      <c r="H3" s="84">
        <f>+B3/C3/C3*10000</f>
        <v>13.971071663379357</v>
      </c>
    </row>
    <row r="4" spans="1:8">
      <c r="A4" s="84" t="s">
        <v>635</v>
      </c>
      <c r="B4" s="84">
        <v>37.5</v>
      </c>
      <c r="C4" s="84">
        <v>154</v>
      </c>
      <c r="D4" s="84">
        <v>78</v>
      </c>
      <c r="E4" s="84">
        <v>55</v>
      </c>
      <c r="F4" s="84">
        <v>78</v>
      </c>
      <c r="H4" s="84">
        <f t="shared" ref="H4:H67" si="0">+B4/C4/C4*10000</f>
        <v>15.812109967954123</v>
      </c>
    </row>
    <row r="5" spans="1:8">
      <c r="A5" s="84" t="s">
        <v>846</v>
      </c>
      <c r="B5" s="84">
        <v>38</v>
      </c>
      <c r="C5" s="84">
        <v>155</v>
      </c>
      <c r="D5" s="84">
        <v>77</v>
      </c>
      <c r="E5" s="84">
        <v>57</v>
      </c>
      <c r="F5" s="84">
        <v>83</v>
      </c>
      <c r="H5" s="84">
        <f t="shared" si="0"/>
        <v>15.816857440166492</v>
      </c>
    </row>
    <row r="6" spans="1:8">
      <c r="A6" s="84" t="s">
        <v>724</v>
      </c>
      <c r="B6" s="84">
        <v>39</v>
      </c>
      <c r="C6" s="84">
        <v>163.5</v>
      </c>
      <c r="D6" s="84">
        <v>78</v>
      </c>
      <c r="E6" s="84">
        <v>57</v>
      </c>
      <c r="F6" s="84">
        <v>83</v>
      </c>
      <c r="H6" s="84">
        <f t="shared" si="0"/>
        <v>14.589119883287042</v>
      </c>
    </row>
    <row r="7" spans="1:8">
      <c r="A7" s="84" t="s">
        <v>788</v>
      </c>
      <c r="B7" s="84">
        <v>39</v>
      </c>
      <c r="C7" s="84">
        <v>157</v>
      </c>
      <c r="D7" s="84">
        <v>89</v>
      </c>
      <c r="E7" s="84">
        <v>56</v>
      </c>
      <c r="F7" s="84">
        <v>80</v>
      </c>
      <c r="H7" s="84">
        <f t="shared" si="0"/>
        <v>15.82214288612114</v>
      </c>
    </row>
    <row r="8" spans="1:8">
      <c r="A8" s="84" t="s">
        <v>604</v>
      </c>
      <c r="B8" s="84">
        <v>40</v>
      </c>
      <c r="C8" s="84">
        <v>160</v>
      </c>
      <c r="D8" s="84">
        <v>78</v>
      </c>
      <c r="E8" s="84">
        <v>58</v>
      </c>
      <c r="F8" s="84">
        <v>80</v>
      </c>
      <c r="H8" s="84">
        <f t="shared" si="0"/>
        <v>15.625</v>
      </c>
    </row>
    <row r="9" spans="1:8">
      <c r="A9" s="84" t="s">
        <v>679</v>
      </c>
      <c r="B9" s="84">
        <v>40</v>
      </c>
      <c r="C9" s="84">
        <v>164</v>
      </c>
      <c r="D9" s="84">
        <v>80</v>
      </c>
      <c r="E9" s="84">
        <v>56</v>
      </c>
      <c r="F9" s="84">
        <v>85</v>
      </c>
      <c r="H9" s="84">
        <f t="shared" si="0"/>
        <v>14.8720999405116</v>
      </c>
    </row>
    <row r="10" spans="1:8">
      <c r="A10" s="84" t="s">
        <v>696</v>
      </c>
      <c r="B10" s="84">
        <v>40</v>
      </c>
      <c r="C10" s="84">
        <v>158</v>
      </c>
      <c r="D10" s="84">
        <v>86</v>
      </c>
      <c r="E10" s="84">
        <v>58</v>
      </c>
      <c r="F10" s="84">
        <v>82</v>
      </c>
      <c r="H10" s="84">
        <f t="shared" si="0"/>
        <v>16.023073225444641</v>
      </c>
    </row>
    <row r="11" spans="1:8">
      <c r="A11" s="84" t="s">
        <v>863</v>
      </c>
      <c r="B11" s="84">
        <v>40</v>
      </c>
      <c r="C11" s="84">
        <v>165</v>
      </c>
      <c r="D11" s="84">
        <v>80</v>
      </c>
      <c r="E11" s="84">
        <v>58</v>
      </c>
      <c r="F11" s="84">
        <v>82</v>
      </c>
      <c r="H11" s="84">
        <f t="shared" si="0"/>
        <v>14.692378328741965</v>
      </c>
    </row>
    <row r="12" spans="1:8">
      <c r="A12" s="84" t="s">
        <v>886</v>
      </c>
      <c r="B12" s="84">
        <v>40</v>
      </c>
      <c r="C12" s="84">
        <v>153</v>
      </c>
      <c r="D12" s="84">
        <v>78</v>
      </c>
      <c r="E12" s="84">
        <v>59</v>
      </c>
      <c r="F12" s="84">
        <v>80</v>
      </c>
      <c r="H12" s="84">
        <f t="shared" si="0"/>
        <v>17.08744499978641</v>
      </c>
    </row>
    <row r="13" spans="1:8">
      <c r="A13" s="84" t="s">
        <v>914</v>
      </c>
      <c r="B13" s="84">
        <v>40</v>
      </c>
      <c r="C13" s="84">
        <v>159</v>
      </c>
      <c r="D13" s="84">
        <v>80</v>
      </c>
      <c r="E13" s="84">
        <v>57</v>
      </c>
      <c r="F13" s="84">
        <v>83</v>
      </c>
      <c r="H13" s="84">
        <f t="shared" si="0"/>
        <v>15.822158933586488</v>
      </c>
    </row>
    <row r="14" spans="1:8">
      <c r="A14" s="84" t="s">
        <v>979</v>
      </c>
      <c r="B14" s="84">
        <v>40</v>
      </c>
      <c r="C14" s="84">
        <v>165</v>
      </c>
      <c r="D14" s="84">
        <v>85</v>
      </c>
      <c r="E14" s="84">
        <v>57</v>
      </c>
      <c r="F14" s="84">
        <v>89</v>
      </c>
      <c r="H14" s="84">
        <f t="shared" si="0"/>
        <v>14.692378328741965</v>
      </c>
    </row>
    <row r="15" spans="1:8">
      <c r="A15" s="84" t="s">
        <v>629</v>
      </c>
      <c r="B15" s="84">
        <v>41</v>
      </c>
      <c r="C15" s="84">
        <v>155</v>
      </c>
      <c r="D15" s="84">
        <v>80</v>
      </c>
      <c r="E15" s="84">
        <v>55</v>
      </c>
      <c r="F15" s="84">
        <v>85</v>
      </c>
      <c r="H15" s="84">
        <f t="shared" si="0"/>
        <v>17.065556711758585</v>
      </c>
    </row>
    <row r="16" spans="1:8">
      <c r="A16" s="84" t="s">
        <v>664</v>
      </c>
      <c r="B16" s="84">
        <v>41</v>
      </c>
      <c r="C16" s="84">
        <v>158</v>
      </c>
      <c r="D16" s="84">
        <v>80</v>
      </c>
      <c r="E16" s="84">
        <v>57</v>
      </c>
      <c r="F16" s="84">
        <v>80</v>
      </c>
      <c r="H16" s="84">
        <f t="shared" si="0"/>
        <v>16.423650056080756</v>
      </c>
    </row>
    <row r="17" spans="1:8">
      <c r="A17" s="84" t="s">
        <v>667</v>
      </c>
      <c r="B17" s="84">
        <v>41</v>
      </c>
      <c r="C17" s="84">
        <v>156</v>
      </c>
      <c r="D17" s="84">
        <v>80</v>
      </c>
      <c r="E17" s="84">
        <v>53</v>
      </c>
      <c r="F17" s="84">
        <v>83</v>
      </c>
      <c r="H17" s="84">
        <f t="shared" si="0"/>
        <v>16.847468770545692</v>
      </c>
    </row>
    <row r="18" spans="1:8">
      <c r="A18" s="84" t="s">
        <v>720</v>
      </c>
      <c r="B18" s="84">
        <v>41</v>
      </c>
      <c r="C18" s="84">
        <v>154</v>
      </c>
      <c r="D18" s="84">
        <v>82</v>
      </c>
      <c r="E18" s="84">
        <v>59</v>
      </c>
      <c r="F18" s="84">
        <v>84</v>
      </c>
      <c r="H18" s="84">
        <f t="shared" si="0"/>
        <v>17.287906898296505</v>
      </c>
    </row>
    <row r="19" spans="1:8">
      <c r="A19" s="84" t="s">
        <v>772</v>
      </c>
      <c r="B19" s="84">
        <v>41</v>
      </c>
      <c r="C19" s="84">
        <v>152</v>
      </c>
      <c r="D19" s="84">
        <v>82</v>
      </c>
      <c r="E19" s="84">
        <v>57</v>
      </c>
      <c r="F19" s="84">
        <v>79</v>
      </c>
      <c r="H19" s="84">
        <f t="shared" si="0"/>
        <v>17.745844875346261</v>
      </c>
    </row>
    <row r="20" spans="1:8">
      <c r="A20" s="84" t="s">
        <v>880</v>
      </c>
      <c r="B20" s="84">
        <v>41</v>
      </c>
      <c r="C20" s="84">
        <v>160</v>
      </c>
      <c r="D20" s="84">
        <v>77</v>
      </c>
      <c r="E20" s="84">
        <v>55</v>
      </c>
      <c r="F20" s="84">
        <v>81</v>
      </c>
      <c r="H20" s="84">
        <f t="shared" si="0"/>
        <v>16.015625</v>
      </c>
    </row>
    <row r="21" spans="1:8">
      <c r="A21" s="84" t="s">
        <v>883</v>
      </c>
      <c r="B21" s="84">
        <v>41</v>
      </c>
      <c r="C21" s="84">
        <v>156</v>
      </c>
      <c r="D21" s="84">
        <v>82</v>
      </c>
      <c r="E21" s="84">
        <v>56</v>
      </c>
      <c r="F21" s="84">
        <v>83</v>
      </c>
      <c r="H21" s="84">
        <f t="shared" si="0"/>
        <v>16.847468770545692</v>
      </c>
    </row>
    <row r="22" spans="1:8">
      <c r="A22" s="84" t="s">
        <v>895</v>
      </c>
      <c r="B22" s="84">
        <v>41</v>
      </c>
      <c r="C22" s="84">
        <v>163</v>
      </c>
      <c r="D22" s="84">
        <v>83</v>
      </c>
      <c r="E22" s="84">
        <v>54</v>
      </c>
      <c r="F22" s="84">
        <v>83</v>
      </c>
      <c r="H22" s="84">
        <f t="shared" si="0"/>
        <v>15.431517934434867</v>
      </c>
    </row>
    <row r="23" spans="1:8">
      <c r="A23" s="84" t="s">
        <v>677</v>
      </c>
      <c r="B23" s="84">
        <v>42</v>
      </c>
      <c r="C23" s="84">
        <v>152</v>
      </c>
      <c r="D23" s="84">
        <v>80</v>
      </c>
      <c r="E23" s="84">
        <v>58</v>
      </c>
      <c r="F23" s="84">
        <v>83</v>
      </c>
      <c r="H23" s="84">
        <f t="shared" si="0"/>
        <v>18.178670360110804</v>
      </c>
    </row>
    <row r="24" spans="1:8">
      <c r="A24" s="84" t="s">
        <v>707</v>
      </c>
      <c r="B24" s="84">
        <v>42</v>
      </c>
      <c r="C24" s="84">
        <v>158</v>
      </c>
      <c r="D24" s="84">
        <v>81</v>
      </c>
      <c r="E24" s="84">
        <v>54</v>
      </c>
      <c r="F24" s="84">
        <v>82</v>
      </c>
      <c r="H24" s="84">
        <f t="shared" si="0"/>
        <v>16.824226886716868</v>
      </c>
    </row>
    <row r="25" spans="1:8">
      <c r="A25" s="84" t="s">
        <v>763</v>
      </c>
      <c r="B25" s="84">
        <v>42</v>
      </c>
      <c r="C25" s="84">
        <v>157</v>
      </c>
      <c r="D25" s="84">
        <v>78</v>
      </c>
      <c r="E25" s="84">
        <v>57</v>
      </c>
      <c r="F25" s="84">
        <v>82</v>
      </c>
      <c r="H25" s="84">
        <f t="shared" si="0"/>
        <v>17.039230800438151</v>
      </c>
    </row>
    <row r="26" spans="1:8">
      <c r="A26" s="84" t="s">
        <v>774</v>
      </c>
      <c r="B26" s="84">
        <v>42</v>
      </c>
      <c r="C26" s="84">
        <v>159</v>
      </c>
      <c r="D26" s="84">
        <v>80</v>
      </c>
      <c r="E26" s="84">
        <v>58</v>
      </c>
      <c r="F26" s="84">
        <v>87</v>
      </c>
      <c r="H26" s="84">
        <f t="shared" si="0"/>
        <v>16.613266880265812</v>
      </c>
    </row>
    <row r="27" spans="1:8">
      <c r="A27" s="84" t="s">
        <v>806</v>
      </c>
      <c r="B27" s="84">
        <v>42</v>
      </c>
      <c r="C27" s="84">
        <v>153</v>
      </c>
      <c r="D27" s="84">
        <v>80</v>
      </c>
      <c r="E27" s="84">
        <v>56</v>
      </c>
      <c r="F27" s="84">
        <v>83</v>
      </c>
      <c r="H27" s="84">
        <f t="shared" si="0"/>
        <v>17.941817249775728</v>
      </c>
    </row>
    <row r="28" spans="1:8">
      <c r="A28" s="84" t="s">
        <v>838</v>
      </c>
      <c r="B28" s="84">
        <v>42</v>
      </c>
      <c r="C28" s="84">
        <v>156.5</v>
      </c>
      <c r="D28" s="84">
        <v>84</v>
      </c>
      <c r="E28" s="84">
        <v>58</v>
      </c>
      <c r="F28" s="84">
        <v>84</v>
      </c>
      <c r="H28" s="84">
        <f t="shared" si="0"/>
        <v>17.148281599281404</v>
      </c>
    </row>
    <row r="29" spans="1:8">
      <c r="A29" s="84" t="s">
        <v>840</v>
      </c>
      <c r="B29" s="84">
        <v>42</v>
      </c>
      <c r="C29" s="84">
        <v>156</v>
      </c>
      <c r="D29" s="84">
        <v>82</v>
      </c>
      <c r="E29" s="84">
        <v>58</v>
      </c>
      <c r="F29" s="84">
        <v>84</v>
      </c>
      <c r="H29" s="84">
        <f t="shared" si="0"/>
        <v>17.258382642998026</v>
      </c>
    </row>
    <row r="30" spans="1:8">
      <c r="A30" s="84" t="s">
        <v>862</v>
      </c>
      <c r="B30" s="84">
        <v>42</v>
      </c>
      <c r="C30" s="84">
        <v>155</v>
      </c>
      <c r="D30" s="84">
        <v>81</v>
      </c>
      <c r="E30" s="84">
        <v>57</v>
      </c>
      <c r="F30" s="84">
        <v>83</v>
      </c>
      <c r="H30" s="84">
        <f t="shared" si="0"/>
        <v>17.481789802289285</v>
      </c>
    </row>
    <row r="31" spans="1:8">
      <c r="A31" s="84" t="s">
        <v>893</v>
      </c>
      <c r="B31" s="84">
        <v>42</v>
      </c>
      <c r="C31" s="84">
        <v>165</v>
      </c>
      <c r="D31" s="84">
        <v>88</v>
      </c>
      <c r="E31" s="84">
        <v>56</v>
      </c>
      <c r="F31" s="84">
        <v>87</v>
      </c>
      <c r="H31" s="84">
        <f t="shared" si="0"/>
        <v>15.426997245179061</v>
      </c>
    </row>
    <row r="32" spans="1:8">
      <c r="A32" s="84" t="s">
        <v>908</v>
      </c>
      <c r="B32" s="84">
        <v>42</v>
      </c>
      <c r="C32" s="84">
        <v>157</v>
      </c>
      <c r="D32" s="84">
        <v>80</v>
      </c>
      <c r="E32" s="84">
        <v>58</v>
      </c>
      <c r="F32" s="84">
        <v>82</v>
      </c>
      <c r="H32" s="84">
        <f t="shared" si="0"/>
        <v>17.039230800438151</v>
      </c>
    </row>
    <row r="33" spans="1:8">
      <c r="A33" s="84" t="s">
        <v>923</v>
      </c>
      <c r="B33" s="84">
        <v>42</v>
      </c>
      <c r="C33" s="84">
        <v>160</v>
      </c>
      <c r="D33" s="84">
        <v>70</v>
      </c>
      <c r="E33" s="84">
        <v>59</v>
      </c>
      <c r="F33" s="84">
        <v>81</v>
      </c>
      <c r="H33" s="84">
        <f t="shared" si="0"/>
        <v>16.40625</v>
      </c>
    </row>
    <row r="34" spans="1:8">
      <c r="A34" s="84" t="s">
        <v>958</v>
      </c>
      <c r="B34" s="84">
        <v>42</v>
      </c>
      <c r="C34" s="84">
        <v>156</v>
      </c>
      <c r="D34" s="84">
        <v>82</v>
      </c>
      <c r="E34" s="84">
        <v>58</v>
      </c>
      <c r="F34" s="84">
        <v>80</v>
      </c>
      <c r="H34" s="84">
        <f t="shared" si="0"/>
        <v>17.258382642998026</v>
      </c>
    </row>
    <row r="35" spans="1:8">
      <c r="A35" s="84" t="s">
        <v>907</v>
      </c>
      <c r="B35" s="84">
        <v>42.5</v>
      </c>
      <c r="C35" s="84">
        <v>157</v>
      </c>
      <c r="D35" s="84">
        <v>80</v>
      </c>
      <c r="E35" s="84">
        <v>58</v>
      </c>
      <c r="F35" s="84">
        <v>77</v>
      </c>
      <c r="H35" s="84">
        <f t="shared" si="0"/>
        <v>17.242078786157652</v>
      </c>
    </row>
    <row r="36" spans="1:8">
      <c r="A36" s="84" t="s">
        <v>660</v>
      </c>
      <c r="B36" s="84">
        <v>43</v>
      </c>
      <c r="C36" s="84">
        <v>164</v>
      </c>
      <c r="D36" s="84">
        <v>79</v>
      </c>
      <c r="E36" s="84">
        <v>57</v>
      </c>
      <c r="F36" s="84">
        <v>78</v>
      </c>
      <c r="H36" s="84">
        <f t="shared" si="0"/>
        <v>15.987507436049972</v>
      </c>
    </row>
    <row r="37" spans="1:8">
      <c r="A37" s="84" t="s">
        <v>674</v>
      </c>
      <c r="B37" s="84">
        <v>43</v>
      </c>
      <c r="C37" s="84">
        <v>157</v>
      </c>
      <c r="D37" s="84">
        <v>74</v>
      </c>
      <c r="E37" s="84">
        <v>56</v>
      </c>
      <c r="F37" s="84">
        <v>77</v>
      </c>
      <c r="H37" s="84">
        <f t="shared" si="0"/>
        <v>17.444926771877153</v>
      </c>
    </row>
    <row r="38" spans="1:8">
      <c r="A38" s="84" t="s">
        <v>678</v>
      </c>
      <c r="B38" s="84">
        <v>43</v>
      </c>
      <c r="C38" s="84">
        <v>162</v>
      </c>
      <c r="D38" s="84">
        <v>80</v>
      </c>
      <c r="E38" s="84">
        <v>60</v>
      </c>
      <c r="F38" s="84">
        <v>90</v>
      </c>
      <c r="H38" s="84">
        <f t="shared" si="0"/>
        <v>16.384697454656301</v>
      </c>
    </row>
    <row r="39" spans="1:8">
      <c r="A39" s="84" t="s">
        <v>702</v>
      </c>
      <c r="B39" s="84">
        <v>43</v>
      </c>
      <c r="C39" s="84">
        <v>158</v>
      </c>
      <c r="D39" s="84">
        <v>83</v>
      </c>
      <c r="E39" s="84">
        <v>58</v>
      </c>
      <c r="F39" s="84">
        <v>85</v>
      </c>
      <c r="H39" s="84">
        <f t="shared" si="0"/>
        <v>17.224803717352987</v>
      </c>
    </row>
    <row r="40" spans="1:8">
      <c r="A40" s="84" t="s">
        <v>706</v>
      </c>
      <c r="B40" s="84">
        <v>43</v>
      </c>
      <c r="C40" s="84">
        <v>168</v>
      </c>
      <c r="D40" s="84">
        <v>78</v>
      </c>
      <c r="E40" s="84">
        <v>57</v>
      </c>
      <c r="F40" s="84">
        <v>84</v>
      </c>
      <c r="H40" s="84">
        <f t="shared" si="0"/>
        <v>15.235260770975055</v>
      </c>
    </row>
    <row r="41" spans="1:8">
      <c r="A41" s="84" t="s">
        <v>738</v>
      </c>
      <c r="B41" s="84">
        <v>43</v>
      </c>
      <c r="C41" s="84">
        <v>155</v>
      </c>
      <c r="D41" s="84">
        <v>82</v>
      </c>
      <c r="E41" s="84">
        <v>58</v>
      </c>
      <c r="F41" s="84">
        <v>85</v>
      </c>
      <c r="H41" s="84">
        <f t="shared" si="0"/>
        <v>17.898022892819981</v>
      </c>
    </row>
    <row r="42" spans="1:8">
      <c r="A42" s="84" t="s">
        <v>752</v>
      </c>
      <c r="B42" s="84">
        <v>43</v>
      </c>
      <c r="C42" s="84">
        <v>158</v>
      </c>
      <c r="D42" s="84">
        <v>79.099999999999994</v>
      </c>
      <c r="E42" s="84">
        <v>61</v>
      </c>
      <c r="F42" s="84">
        <v>84.5</v>
      </c>
      <c r="H42" s="84">
        <f t="shared" si="0"/>
        <v>17.224803717352987</v>
      </c>
    </row>
    <row r="43" spans="1:8">
      <c r="A43" s="84" t="s">
        <v>770</v>
      </c>
      <c r="B43" s="84">
        <v>43</v>
      </c>
      <c r="C43" s="84">
        <v>156</v>
      </c>
      <c r="D43" s="84">
        <v>83</v>
      </c>
      <c r="E43" s="84">
        <v>57</v>
      </c>
      <c r="F43" s="84">
        <v>84</v>
      </c>
      <c r="H43" s="84">
        <f t="shared" si="0"/>
        <v>17.669296515450363</v>
      </c>
    </row>
    <row r="44" spans="1:8">
      <c r="A44" s="84" t="s">
        <v>792</v>
      </c>
      <c r="B44" s="84">
        <v>43</v>
      </c>
      <c r="C44" s="84">
        <v>161</v>
      </c>
      <c r="D44" s="84">
        <v>81</v>
      </c>
      <c r="E44" s="84">
        <v>57</v>
      </c>
      <c r="F44" s="84">
        <v>86</v>
      </c>
      <c r="H44" s="84">
        <f t="shared" si="0"/>
        <v>16.588866170286639</v>
      </c>
    </row>
    <row r="45" spans="1:8">
      <c r="A45" s="84" t="s">
        <v>793</v>
      </c>
      <c r="B45" s="84">
        <v>43</v>
      </c>
      <c r="C45" s="84">
        <v>168</v>
      </c>
      <c r="D45" s="84">
        <v>82</v>
      </c>
      <c r="E45" s="84">
        <v>58</v>
      </c>
      <c r="F45" s="84">
        <v>86</v>
      </c>
      <c r="H45" s="84">
        <f t="shared" si="0"/>
        <v>15.235260770975055</v>
      </c>
    </row>
    <row r="46" spans="1:8">
      <c r="A46" s="84" t="s">
        <v>799</v>
      </c>
      <c r="B46" s="84">
        <v>43</v>
      </c>
      <c r="C46" s="84">
        <v>161</v>
      </c>
      <c r="D46" s="84">
        <v>87</v>
      </c>
      <c r="E46" s="84">
        <v>57</v>
      </c>
      <c r="F46" s="84">
        <v>84</v>
      </c>
      <c r="H46" s="84">
        <f t="shared" si="0"/>
        <v>16.588866170286639</v>
      </c>
    </row>
    <row r="47" spans="1:8">
      <c r="A47" s="84" t="s">
        <v>810</v>
      </c>
      <c r="B47" s="84">
        <v>43</v>
      </c>
      <c r="C47" s="84">
        <v>161</v>
      </c>
      <c r="D47" s="84">
        <v>80</v>
      </c>
      <c r="E47" s="84">
        <v>58</v>
      </c>
      <c r="F47" s="84">
        <v>87</v>
      </c>
      <c r="H47" s="84">
        <f t="shared" si="0"/>
        <v>16.588866170286639</v>
      </c>
    </row>
    <row r="48" spans="1:8">
      <c r="A48" s="84" t="s">
        <v>887</v>
      </c>
      <c r="B48" s="84">
        <v>43</v>
      </c>
      <c r="C48" s="84">
        <v>155</v>
      </c>
      <c r="D48" s="84">
        <v>84</v>
      </c>
      <c r="E48" s="84">
        <v>57</v>
      </c>
      <c r="F48" s="84">
        <v>87</v>
      </c>
      <c r="H48" s="84">
        <f t="shared" si="0"/>
        <v>17.898022892819981</v>
      </c>
    </row>
    <row r="49" spans="1:8">
      <c r="A49" s="84" t="s">
        <v>946</v>
      </c>
      <c r="B49" s="84">
        <v>43</v>
      </c>
      <c r="C49" s="84">
        <v>158</v>
      </c>
      <c r="D49" s="84">
        <v>80</v>
      </c>
      <c r="E49" s="84">
        <v>59</v>
      </c>
      <c r="F49" s="84">
        <v>86</v>
      </c>
      <c r="H49" s="84">
        <f t="shared" si="0"/>
        <v>17.224803717352987</v>
      </c>
    </row>
    <row r="50" spans="1:8">
      <c r="A50" s="84" t="s">
        <v>952</v>
      </c>
      <c r="B50" s="84">
        <v>43</v>
      </c>
      <c r="C50" s="84">
        <v>160</v>
      </c>
      <c r="D50" s="84">
        <v>80</v>
      </c>
      <c r="E50" s="84">
        <v>56</v>
      </c>
      <c r="F50" s="84">
        <v>84</v>
      </c>
      <c r="H50" s="84">
        <f t="shared" si="0"/>
        <v>16.796875</v>
      </c>
    </row>
    <row r="51" spans="1:8">
      <c r="A51" s="84" t="s">
        <v>960</v>
      </c>
      <c r="B51" s="84">
        <v>43</v>
      </c>
      <c r="C51" s="84">
        <v>160</v>
      </c>
      <c r="D51" s="84">
        <v>82</v>
      </c>
      <c r="E51" s="84">
        <v>58</v>
      </c>
      <c r="F51" s="84">
        <v>83</v>
      </c>
      <c r="H51" s="84">
        <f t="shared" si="0"/>
        <v>16.796875</v>
      </c>
    </row>
    <row r="52" spans="1:8">
      <c r="A52" s="84" t="s">
        <v>644</v>
      </c>
      <c r="B52" s="84">
        <v>44</v>
      </c>
      <c r="C52" s="84">
        <v>168</v>
      </c>
      <c r="D52" s="84">
        <v>80</v>
      </c>
      <c r="E52" s="84">
        <v>58</v>
      </c>
      <c r="F52" s="84">
        <v>85</v>
      </c>
      <c r="H52" s="84">
        <f t="shared" si="0"/>
        <v>15.589569160997733</v>
      </c>
    </row>
    <row r="53" spans="1:8">
      <c r="A53" s="84" t="s">
        <v>662</v>
      </c>
      <c r="B53" s="84">
        <v>44</v>
      </c>
      <c r="C53" s="84">
        <v>167</v>
      </c>
      <c r="D53" s="84">
        <v>78</v>
      </c>
      <c r="E53" s="84">
        <v>58</v>
      </c>
      <c r="F53" s="84">
        <v>86</v>
      </c>
      <c r="H53" s="84">
        <f t="shared" si="0"/>
        <v>15.776829574384166</v>
      </c>
    </row>
    <row r="54" spans="1:8">
      <c r="A54" s="84" t="s">
        <v>699</v>
      </c>
      <c r="B54" s="84">
        <v>44</v>
      </c>
      <c r="C54" s="84">
        <v>162</v>
      </c>
      <c r="D54" s="84">
        <v>81</v>
      </c>
      <c r="E54" s="84">
        <v>58</v>
      </c>
      <c r="F54" s="84">
        <v>88</v>
      </c>
      <c r="H54" s="84">
        <f t="shared" si="0"/>
        <v>16.765736930345984</v>
      </c>
    </row>
    <row r="55" spans="1:8">
      <c r="A55" s="84" t="s">
        <v>728</v>
      </c>
      <c r="B55" s="84">
        <v>44</v>
      </c>
      <c r="C55" s="84">
        <v>157</v>
      </c>
      <c r="D55" s="84">
        <v>84</v>
      </c>
      <c r="E55" s="84">
        <v>58</v>
      </c>
      <c r="F55" s="84">
        <v>85</v>
      </c>
      <c r="H55" s="84">
        <f t="shared" si="0"/>
        <v>17.850622743316158</v>
      </c>
    </row>
    <row r="56" spans="1:8">
      <c r="A56" s="84" t="s">
        <v>740</v>
      </c>
      <c r="B56" s="84">
        <v>44</v>
      </c>
      <c r="C56" s="84">
        <v>157</v>
      </c>
      <c r="D56" s="84">
        <v>76</v>
      </c>
      <c r="E56" s="84">
        <v>58</v>
      </c>
      <c r="F56" s="84">
        <v>83</v>
      </c>
      <c r="H56" s="84">
        <f t="shared" si="0"/>
        <v>17.850622743316158</v>
      </c>
    </row>
    <row r="57" spans="1:8">
      <c r="A57" s="84" t="s">
        <v>791</v>
      </c>
      <c r="B57" s="84">
        <v>44</v>
      </c>
      <c r="C57" s="84">
        <v>158</v>
      </c>
      <c r="D57" s="84">
        <v>80</v>
      </c>
      <c r="E57" s="84">
        <v>55</v>
      </c>
      <c r="F57" s="84">
        <v>82</v>
      </c>
      <c r="H57" s="84">
        <f t="shared" si="0"/>
        <v>17.625380547989103</v>
      </c>
    </row>
    <row r="58" spans="1:8">
      <c r="A58" s="84" t="s">
        <v>804</v>
      </c>
      <c r="B58" s="84">
        <v>44</v>
      </c>
      <c r="C58" s="84">
        <v>160</v>
      </c>
      <c r="D58" s="84">
        <v>85</v>
      </c>
      <c r="E58" s="84">
        <v>57</v>
      </c>
      <c r="F58" s="84">
        <v>82</v>
      </c>
      <c r="H58" s="84">
        <f t="shared" si="0"/>
        <v>17.187500000000004</v>
      </c>
    </row>
    <row r="59" spans="1:8">
      <c r="A59" s="84" t="s">
        <v>824</v>
      </c>
      <c r="B59" s="84">
        <v>44</v>
      </c>
      <c r="C59" s="84">
        <v>162</v>
      </c>
      <c r="D59" s="84">
        <v>80</v>
      </c>
      <c r="E59" s="84">
        <v>58</v>
      </c>
      <c r="F59" s="84">
        <v>83</v>
      </c>
      <c r="H59" s="84">
        <f t="shared" si="0"/>
        <v>16.765736930345984</v>
      </c>
    </row>
    <row r="60" spans="1:8">
      <c r="A60" s="84" t="s">
        <v>839</v>
      </c>
      <c r="B60" s="84">
        <v>44</v>
      </c>
      <c r="C60" s="84">
        <v>163</v>
      </c>
      <c r="D60" s="84">
        <v>78</v>
      </c>
      <c r="E60" s="84">
        <v>56</v>
      </c>
      <c r="F60" s="84">
        <v>82</v>
      </c>
      <c r="H60" s="84">
        <f t="shared" si="0"/>
        <v>16.560653393052053</v>
      </c>
    </row>
    <row r="61" spans="1:8">
      <c r="A61" s="84" t="s">
        <v>962</v>
      </c>
      <c r="B61" s="84">
        <v>44</v>
      </c>
      <c r="C61" s="84">
        <v>153</v>
      </c>
      <c r="D61" s="84">
        <v>87</v>
      </c>
      <c r="E61" s="84">
        <v>58</v>
      </c>
      <c r="F61" s="84">
        <v>86</v>
      </c>
      <c r="H61" s="84">
        <f t="shared" si="0"/>
        <v>18.796189499765045</v>
      </c>
    </row>
    <row r="62" spans="1:8">
      <c r="A62" s="84" t="s">
        <v>970</v>
      </c>
      <c r="B62" s="84">
        <v>44</v>
      </c>
      <c r="C62" s="84">
        <v>157</v>
      </c>
      <c r="D62" s="84">
        <v>86</v>
      </c>
      <c r="E62" s="84">
        <v>58</v>
      </c>
      <c r="F62" s="84">
        <v>86</v>
      </c>
      <c r="H62" s="84">
        <f t="shared" si="0"/>
        <v>17.850622743316158</v>
      </c>
    </row>
    <row r="63" spans="1:8">
      <c r="A63" s="84" t="s">
        <v>974</v>
      </c>
      <c r="B63" s="84">
        <v>44</v>
      </c>
      <c r="C63" s="84">
        <v>162</v>
      </c>
      <c r="D63" s="84">
        <v>80</v>
      </c>
      <c r="E63" s="84">
        <v>59</v>
      </c>
      <c r="F63" s="84">
        <v>88</v>
      </c>
      <c r="H63" s="84">
        <f t="shared" si="0"/>
        <v>16.765736930345984</v>
      </c>
    </row>
    <row r="64" spans="1:8">
      <c r="A64" s="84" t="s">
        <v>631</v>
      </c>
      <c r="B64" s="84">
        <v>45</v>
      </c>
      <c r="C64" s="84">
        <v>158</v>
      </c>
      <c r="D64" s="84">
        <v>82</v>
      </c>
      <c r="E64" s="84">
        <v>57</v>
      </c>
      <c r="F64" s="84">
        <v>85</v>
      </c>
      <c r="H64" s="84">
        <f t="shared" si="0"/>
        <v>18.025957378625222</v>
      </c>
    </row>
    <row r="65" spans="1:8">
      <c r="A65" s="84" t="s">
        <v>645</v>
      </c>
      <c r="B65" s="84">
        <v>45</v>
      </c>
      <c r="C65" s="84">
        <v>160</v>
      </c>
      <c r="D65" s="84">
        <v>80</v>
      </c>
      <c r="E65" s="84">
        <v>59</v>
      </c>
      <c r="F65" s="84">
        <v>88</v>
      </c>
      <c r="H65" s="84">
        <f t="shared" si="0"/>
        <v>17.578125</v>
      </c>
    </row>
    <row r="66" spans="1:8">
      <c r="A66" s="84" t="s">
        <v>671</v>
      </c>
      <c r="B66" s="84">
        <v>45</v>
      </c>
      <c r="C66" s="84">
        <v>160</v>
      </c>
      <c r="D66" s="84">
        <v>83</v>
      </c>
      <c r="E66" s="84">
        <v>57</v>
      </c>
      <c r="F66" s="84">
        <v>87</v>
      </c>
      <c r="H66" s="84">
        <f t="shared" si="0"/>
        <v>17.578125</v>
      </c>
    </row>
    <row r="67" spans="1:8">
      <c r="A67" s="84" t="s">
        <v>689</v>
      </c>
      <c r="B67" s="84">
        <v>45</v>
      </c>
      <c r="C67" s="84">
        <v>168</v>
      </c>
      <c r="D67" s="84">
        <v>83</v>
      </c>
      <c r="E67" s="84">
        <v>58</v>
      </c>
      <c r="F67" s="84">
        <v>85</v>
      </c>
      <c r="H67" s="84">
        <f t="shared" si="0"/>
        <v>15.943877551020408</v>
      </c>
    </row>
    <row r="68" spans="1:8">
      <c r="A68" s="84" t="s">
        <v>711</v>
      </c>
      <c r="B68" s="84">
        <v>45</v>
      </c>
      <c r="C68" s="84">
        <v>160</v>
      </c>
      <c r="D68" s="84">
        <v>80</v>
      </c>
      <c r="E68" s="84">
        <v>56</v>
      </c>
      <c r="F68" s="84">
        <v>85</v>
      </c>
      <c r="H68" s="84">
        <f t="shared" ref="H68:H131" si="1">+B68/C68/C68*10000</f>
        <v>17.578125</v>
      </c>
    </row>
    <row r="69" spans="1:8">
      <c r="A69" s="84" t="s">
        <v>790</v>
      </c>
      <c r="B69" s="84">
        <v>45</v>
      </c>
      <c r="C69" s="84">
        <v>166</v>
      </c>
      <c r="D69" s="84">
        <v>85</v>
      </c>
      <c r="E69" s="84">
        <v>59</v>
      </c>
      <c r="F69" s="84">
        <v>88</v>
      </c>
      <c r="H69" s="84">
        <f t="shared" si="1"/>
        <v>16.330381768035998</v>
      </c>
    </row>
    <row r="70" spans="1:8">
      <c r="A70" s="84" t="s">
        <v>803</v>
      </c>
      <c r="B70" s="84">
        <v>45</v>
      </c>
      <c r="C70" s="84">
        <v>155</v>
      </c>
      <c r="D70" s="84">
        <v>85</v>
      </c>
      <c r="E70" s="84">
        <v>58</v>
      </c>
      <c r="F70" s="84">
        <v>88</v>
      </c>
      <c r="H70" s="84">
        <f t="shared" si="1"/>
        <v>18.730489073881376</v>
      </c>
    </row>
    <row r="71" spans="1:8">
      <c r="A71" s="84" t="s">
        <v>816</v>
      </c>
      <c r="B71" s="84">
        <v>45</v>
      </c>
      <c r="C71" s="84">
        <v>160</v>
      </c>
      <c r="D71" s="84">
        <v>80</v>
      </c>
      <c r="E71" s="84">
        <v>59</v>
      </c>
      <c r="F71" s="84">
        <v>89</v>
      </c>
      <c r="H71" s="84">
        <f t="shared" si="1"/>
        <v>17.578125</v>
      </c>
    </row>
    <row r="72" spans="1:8">
      <c r="A72" s="84" t="s">
        <v>844</v>
      </c>
      <c r="B72" s="84">
        <v>45</v>
      </c>
      <c r="C72" s="84">
        <v>160</v>
      </c>
      <c r="D72" s="84">
        <v>78</v>
      </c>
      <c r="E72" s="84">
        <v>59</v>
      </c>
      <c r="F72" s="84">
        <v>80</v>
      </c>
      <c r="H72" s="84">
        <f t="shared" si="1"/>
        <v>17.578125</v>
      </c>
    </row>
    <row r="73" spans="1:8">
      <c r="A73" s="84" t="s">
        <v>848</v>
      </c>
      <c r="B73" s="84">
        <v>45</v>
      </c>
      <c r="C73" s="84">
        <v>158</v>
      </c>
      <c r="D73" s="84">
        <v>80</v>
      </c>
      <c r="E73" s="84">
        <v>58</v>
      </c>
      <c r="F73" s="84">
        <v>85</v>
      </c>
      <c r="H73" s="84">
        <f t="shared" si="1"/>
        <v>18.025957378625222</v>
      </c>
    </row>
    <row r="74" spans="1:8">
      <c r="A74" s="84" t="s">
        <v>864</v>
      </c>
      <c r="B74" s="84">
        <v>45</v>
      </c>
      <c r="C74" s="84">
        <v>166</v>
      </c>
      <c r="D74" s="84">
        <v>80</v>
      </c>
      <c r="E74" s="84">
        <v>55</v>
      </c>
      <c r="F74" s="84">
        <v>82</v>
      </c>
      <c r="H74" s="84">
        <f t="shared" si="1"/>
        <v>16.330381768035998</v>
      </c>
    </row>
    <row r="75" spans="1:8">
      <c r="A75" s="84" t="s">
        <v>878</v>
      </c>
      <c r="B75" s="84">
        <v>45</v>
      </c>
      <c r="C75" s="84">
        <v>161</v>
      </c>
      <c r="D75" s="84">
        <v>85</v>
      </c>
      <c r="E75" s="84">
        <v>57</v>
      </c>
      <c r="F75" s="84">
        <v>85</v>
      </c>
      <c r="H75" s="84">
        <f t="shared" si="1"/>
        <v>17.360441340997646</v>
      </c>
    </row>
    <row r="76" spans="1:8">
      <c r="A76" s="84" t="s">
        <v>889</v>
      </c>
      <c r="B76" s="84">
        <v>45</v>
      </c>
      <c r="C76" s="84">
        <v>155</v>
      </c>
      <c r="D76" s="84">
        <v>79</v>
      </c>
      <c r="E76" s="84">
        <v>59</v>
      </c>
      <c r="F76" s="84">
        <v>82</v>
      </c>
      <c r="H76" s="84">
        <f t="shared" si="1"/>
        <v>18.730489073881376</v>
      </c>
    </row>
    <row r="77" spans="1:8">
      <c r="A77" s="84" t="s">
        <v>933</v>
      </c>
      <c r="B77" s="84">
        <v>45</v>
      </c>
      <c r="C77" s="84">
        <v>162</v>
      </c>
      <c r="D77" s="84">
        <v>80</v>
      </c>
      <c r="E77" s="84">
        <v>52</v>
      </c>
      <c r="F77" s="84">
        <v>82</v>
      </c>
      <c r="H77" s="84">
        <f t="shared" si="1"/>
        <v>17.146776406035666</v>
      </c>
    </row>
    <row r="78" spans="1:8">
      <c r="A78" s="84" t="s">
        <v>961</v>
      </c>
      <c r="B78" s="84">
        <v>45</v>
      </c>
      <c r="C78" s="84">
        <v>167</v>
      </c>
      <c r="D78" s="84">
        <v>80</v>
      </c>
      <c r="E78" s="84">
        <v>59</v>
      </c>
      <c r="F78" s="84">
        <v>88</v>
      </c>
      <c r="H78" s="84">
        <f t="shared" si="1"/>
        <v>16.135393882892899</v>
      </c>
    </row>
    <row r="79" spans="1:8">
      <c r="A79" s="84" t="s">
        <v>984</v>
      </c>
      <c r="B79" s="84">
        <v>45</v>
      </c>
      <c r="C79" s="84">
        <v>158</v>
      </c>
      <c r="D79" s="84">
        <v>82</v>
      </c>
      <c r="E79" s="84">
        <v>57</v>
      </c>
      <c r="F79" s="84">
        <v>85</v>
      </c>
      <c r="H79" s="84">
        <f t="shared" si="1"/>
        <v>18.025957378625222</v>
      </c>
    </row>
    <row r="80" spans="1:8">
      <c r="A80" s="84" t="s">
        <v>613</v>
      </c>
      <c r="B80" s="84">
        <v>46</v>
      </c>
      <c r="C80" s="84">
        <v>158</v>
      </c>
      <c r="D80" s="84">
        <v>90</v>
      </c>
      <c r="E80" s="84">
        <v>55</v>
      </c>
      <c r="F80" s="84">
        <v>92</v>
      </c>
      <c r="H80" s="84">
        <f t="shared" si="1"/>
        <v>18.426534209261337</v>
      </c>
    </row>
    <row r="81" spans="1:8">
      <c r="A81" s="84" t="s">
        <v>652</v>
      </c>
      <c r="B81" s="84">
        <v>46</v>
      </c>
      <c r="C81" s="84">
        <v>166</v>
      </c>
      <c r="D81" s="84">
        <v>88</v>
      </c>
      <c r="E81" s="84">
        <v>58</v>
      </c>
      <c r="F81" s="84">
        <v>89</v>
      </c>
      <c r="H81" s="84">
        <f t="shared" si="1"/>
        <v>16.693279140659023</v>
      </c>
    </row>
    <row r="82" spans="1:8">
      <c r="A82" s="84" t="s">
        <v>697</v>
      </c>
      <c r="B82" s="84">
        <v>46</v>
      </c>
      <c r="C82" s="84">
        <v>165</v>
      </c>
      <c r="D82" s="84">
        <v>80</v>
      </c>
      <c r="E82" s="84">
        <v>58</v>
      </c>
      <c r="F82" s="84">
        <v>88</v>
      </c>
      <c r="H82" s="84">
        <f t="shared" si="1"/>
        <v>16.896235078053262</v>
      </c>
    </row>
    <row r="83" spans="1:8">
      <c r="A83" s="84" t="s">
        <v>725</v>
      </c>
      <c r="B83" s="84">
        <v>46</v>
      </c>
      <c r="C83" s="84">
        <v>162</v>
      </c>
      <c r="D83" s="84">
        <v>83</v>
      </c>
      <c r="E83" s="84">
        <v>58</v>
      </c>
      <c r="F83" s="84">
        <v>85</v>
      </c>
      <c r="H83" s="84">
        <f t="shared" si="1"/>
        <v>17.527815881725346</v>
      </c>
    </row>
    <row r="84" spans="1:8">
      <c r="A84" s="84" t="s">
        <v>732</v>
      </c>
      <c r="B84" s="84">
        <v>46</v>
      </c>
      <c r="C84" s="84">
        <v>163</v>
      </c>
      <c r="D84" s="84">
        <v>80</v>
      </c>
      <c r="E84" s="84">
        <v>58</v>
      </c>
      <c r="F84" s="84">
        <v>85</v>
      </c>
      <c r="H84" s="84">
        <f t="shared" si="1"/>
        <v>17.313410365463511</v>
      </c>
    </row>
    <row r="85" spans="1:8">
      <c r="A85" s="84" t="s">
        <v>802</v>
      </c>
      <c r="B85" s="84">
        <v>46</v>
      </c>
      <c r="C85" s="84">
        <v>156</v>
      </c>
      <c r="D85" s="84">
        <v>82.5</v>
      </c>
      <c r="E85" s="84">
        <v>62</v>
      </c>
      <c r="F85" s="84">
        <v>80</v>
      </c>
      <c r="H85" s="84">
        <f t="shared" si="1"/>
        <v>18.902038132807363</v>
      </c>
    </row>
    <row r="86" spans="1:8">
      <c r="A86" s="84" t="s">
        <v>820</v>
      </c>
      <c r="B86" s="84">
        <v>46</v>
      </c>
      <c r="C86" s="84">
        <v>160</v>
      </c>
      <c r="D86" s="84">
        <v>88</v>
      </c>
      <c r="E86" s="84">
        <v>58</v>
      </c>
      <c r="F86" s="84">
        <v>87</v>
      </c>
      <c r="H86" s="84">
        <f t="shared" si="1"/>
        <v>17.96875</v>
      </c>
    </row>
    <row r="87" spans="1:8">
      <c r="A87" s="84" t="s">
        <v>830</v>
      </c>
      <c r="B87" s="84">
        <v>46</v>
      </c>
      <c r="C87" s="84">
        <v>153</v>
      </c>
      <c r="D87" s="84">
        <v>85</v>
      </c>
      <c r="E87" s="84">
        <v>58</v>
      </c>
      <c r="F87" s="84">
        <v>85</v>
      </c>
      <c r="H87" s="84">
        <f t="shared" si="1"/>
        <v>19.650561749754367</v>
      </c>
    </row>
    <row r="88" spans="1:8">
      <c r="A88" s="84" t="s">
        <v>855</v>
      </c>
      <c r="B88" s="84">
        <v>46</v>
      </c>
      <c r="C88" s="84">
        <v>165</v>
      </c>
      <c r="D88" s="84">
        <v>82</v>
      </c>
      <c r="E88" s="84">
        <v>58</v>
      </c>
      <c r="F88" s="84">
        <v>85</v>
      </c>
      <c r="H88" s="84">
        <f t="shared" si="1"/>
        <v>16.896235078053262</v>
      </c>
    </row>
    <row r="89" spans="1:8">
      <c r="A89" s="84" t="s">
        <v>931</v>
      </c>
      <c r="B89" s="84">
        <v>46</v>
      </c>
      <c r="C89" s="84">
        <v>159</v>
      </c>
      <c r="D89" s="84">
        <v>80</v>
      </c>
      <c r="E89" s="84">
        <v>59</v>
      </c>
      <c r="F89" s="84">
        <v>83</v>
      </c>
      <c r="H89" s="84">
        <f t="shared" si="1"/>
        <v>18.195482773624459</v>
      </c>
    </row>
    <row r="90" spans="1:8">
      <c r="A90" s="84" t="s">
        <v>663</v>
      </c>
      <c r="B90" s="84">
        <v>47</v>
      </c>
      <c r="C90" s="84">
        <v>160</v>
      </c>
      <c r="D90" s="84">
        <v>87</v>
      </c>
      <c r="E90" s="84">
        <v>63</v>
      </c>
      <c r="F90" s="84">
        <v>85</v>
      </c>
      <c r="H90" s="84">
        <f t="shared" si="1"/>
        <v>18.359375</v>
      </c>
    </row>
    <row r="91" spans="1:8">
      <c r="A91" s="84" t="s">
        <v>700</v>
      </c>
      <c r="B91" s="84">
        <v>47</v>
      </c>
      <c r="C91" s="84">
        <v>162</v>
      </c>
      <c r="D91" s="84">
        <v>86</v>
      </c>
      <c r="E91" s="84">
        <v>60</v>
      </c>
      <c r="F91" s="84">
        <v>88</v>
      </c>
      <c r="H91" s="84">
        <f t="shared" si="1"/>
        <v>17.908855357415028</v>
      </c>
    </row>
    <row r="92" spans="1:8">
      <c r="A92" s="84" t="s">
        <v>709</v>
      </c>
      <c r="B92" s="84">
        <v>47</v>
      </c>
      <c r="C92" s="84">
        <v>166</v>
      </c>
      <c r="D92" s="84">
        <v>80</v>
      </c>
      <c r="E92" s="84">
        <v>58</v>
      </c>
      <c r="F92" s="84">
        <v>83</v>
      </c>
      <c r="H92" s="84">
        <f t="shared" si="1"/>
        <v>17.056176513282043</v>
      </c>
    </row>
    <row r="93" spans="1:8">
      <c r="A93" s="84" t="s">
        <v>712</v>
      </c>
      <c r="B93" s="84">
        <v>47</v>
      </c>
      <c r="C93" s="84">
        <v>161</v>
      </c>
      <c r="D93" s="84">
        <v>79</v>
      </c>
      <c r="E93" s="84">
        <v>59</v>
      </c>
      <c r="F93" s="84">
        <v>85</v>
      </c>
      <c r="H93" s="84">
        <f t="shared" si="1"/>
        <v>18.132016511708652</v>
      </c>
    </row>
    <row r="94" spans="1:8">
      <c r="A94" s="84" t="s">
        <v>713</v>
      </c>
      <c r="B94" s="84">
        <v>47</v>
      </c>
      <c r="C94" s="84">
        <v>169</v>
      </c>
      <c r="D94" s="84">
        <v>82</v>
      </c>
      <c r="E94" s="84">
        <v>58</v>
      </c>
      <c r="F94" s="84">
        <v>85</v>
      </c>
      <c r="H94" s="84">
        <f t="shared" si="1"/>
        <v>16.456006442351459</v>
      </c>
    </row>
    <row r="95" spans="1:8">
      <c r="A95" s="84" t="s">
        <v>715</v>
      </c>
      <c r="B95" s="84">
        <v>47</v>
      </c>
      <c r="C95" s="84">
        <v>163</v>
      </c>
      <c r="D95" s="84">
        <v>85</v>
      </c>
      <c r="E95" s="84">
        <v>58</v>
      </c>
      <c r="F95" s="84">
        <v>86</v>
      </c>
      <c r="H95" s="84">
        <f t="shared" si="1"/>
        <v>17.689788851669238</v>
      </c>
    </row>
    <row r="96" spans="1:8">
      <c r="A96" s="84" t="s">
        <v>722</v>
      </c>
      <c r="B96" s="84">
        <v>47</v>
      </c>
      <c r="C96" s="84">
        <v>169</v>
      </c>
      <c r="D96" s="84">
        <v>83</v>
      </c>
      <c r="E96" s="84">
        <v>58</v>
      </c>
      <c r="F96" s="84">
        <v>83</v>
      </c>
      <c r="H96" s="84">
        <f t="shared" si="1"/>
        <v>16.456006442351459</v>
      </c>
    </row>
    <row r="97" spans="1:8">
      <c r="A97" s="84" t="s">
        <v>797</v>
      </c>
      <c r="B97" s="84">
        <v>47</v>
      </c>
      <c r="C97" s="84">
        <v>154</v>
      </c>
      <c r="D97" s="84">
        <v>81</v>
      </c>
      <c r="E97" s="84">
        <v>56</v>
      </c>
      <c r="F97" s="84">
        <v>86</v>
      </c>
      <c r="H97" s="84">
        <f t="shared" si="1"/>
        <v>19.817844493169169</v>
      </c>
    </row>
    <row r="98" spans="1:8">
      <c r="A98" s="84" t="s">
        <v>827</v>
      </c>
      <c r="B98" s="84">
        <v>47</v>
      </c>
      <c r="C98" s="84">
        <v>165</v>
      </c>
      <c r="D98" s="84">
        <v>95</v>
      </c>
      <c r="E98" s="84">
        <v>56</v>
      </c>
      <c r="F98" s="84">
        <v>86</v>
      </c>
      <c r="H98" s="84">
        <f t="shared" si="1"/>
        <v>17.263544536271809</v>
      </c>
    </row>
    <row r="99" spans="1:8">
      <c r="A99" s="84" t="s">
        <v>861</v>
      </c>
      <c r="B99" s="84">
        <v>47</v>
      </c>
      <c r="C99" s="84">
        <v>165</v>
      </c>
      <c r="D99" s="84">
        <v>82</v>
      </c>
      <c r="E99" s="84">
        <v>59</v>
      </c>
      <c r="F99" s="84">
        <v>87</v>
      </c>
      <c r="H99" s="84">
        <f t="shared" si="1"/>
        <v>17.263544536271809</v>
      </c>
    </row>
    <row r="100" spans="1:8">
      <c r="A100" s="84" t="s">
        <v>885</v>
      </c>
      <c r="B100" s="84">
        <v>47</v>
      </c>
      <c r="C100" s="84">
        <v>156</v>
      </c>
      <c r="D100" s="84">
        <v>79</v>
      </c>
      <c r="E100" s="84">
        <v>58</v>
      </c>
      <c r="F100" s="84">
        <v>80</v>
      </c>
      <c r="H100" s="84">
        <f t="shared" si="1"/>
        <v>19.312952005259696</v>
      </c>
    </row>
    <row r="101" spans="1:8">
      <c r="A101" s="84" t="s">
        <v>916</v>
      </c>
      <c r="B101" s="84">
        <v>47</v>
      </c>
      <c r="C101" s="84">
        <v>170</v>
      </c>
      <c r="D101" s="84">
        <v>84</v>
      </c>
      <c r="E101" s="84">
        <v>60</v>
      </c>
      <c r="F101" s="84">
        <v>86</v>
      </c>
      <c r="H101" s="84">
        <f t="shared" si="1"/>
        <v>16.262975778546714</v>
      </c>
    </row>
    <row r="102" spans="1:8">
      <c r="A102" s="84" t="s">
        <v>924</v>
      </c>
      <c r="B102" s="84">
        <v>47</v>
      </c>
      <c r="C102" s="84">
        <v>162</v>
      </c>
      <c r="D102" s="84">
        <v>80</v>
      </c>
      <c r="E102" s="84">
        <v>60</v>
      </c>
      <c r="F102" s="84">
        <v>85</v>
      </c>
      <c r="H102" s="84">
        <f t="shared" si="1"/>
        <v>17.908855357415028</v>
      </c>
    </row>
    <row r="103" spans="1:8">
      <c r="A103" s="84" t="s">
        <v>963</v>
      </c>
      <c r="B103" s="84">
        <v>47</v>
      </c>
      <c r="C103" s="84">
        <v>169</v>
      </c>
      <c r="D103" s="84">
        <v>85</v>
      </c>
      <c r="E103" s="84">
        <v>60</v>
      </c>
      <c r="F103" s="84">
        <v>84</v>
      </c>
      <c r="H103" s="84">
        <f t="shared" si="1"/>
        <v>16.456006442351459</v>
      </c>
    </row>
    <row r="104" spans="1:8">
      <c r="A104" s="84" t="s">
        <v>968</v>
      </c>
      <c r="B104" s="84">
        <v>47</v>
      </c>
      <c r="C104" s="84">
        <v>157</v>
      </c>
      <c r="D104" s="84">
        <v>87</v>
      </c>
      <c r="E104" s="84">
        <v>59</v>
      </c>
      <c r="F104" s="84">
        <v>85</v>
      </c>
      <c r="H104" s="84">
        <f t="shared" si="1"/>
        <v>19.067710657633167</v>
      </c>
    </row>
    <row r="105" spans="1:8">
      <c r="A105" s="84" t="s">
        <v>969</v>
      </c>
      <c r="B105" s="84">
        <v>47</v>
      </c>
      <c r="C105" s="84">
        <v>165</v>
      </c>
      <c r="D105" s="84">
        <v>80</v>
      </c>
      <c r="E105" s="84">
        <v>59</v>
      </c>
      <c r="F105" s="84">
        <v>88</v>
      </c>
      <c r="H105" s="84">
        <f t="shared" si="1"/>
        <v>17.263544536271809</v>
      </c>
    </row>
    <row r="106" spans="1:8">
      <c r="A106" s="84" t="s">
        <v>987</v>
      </c>
      <c r="B106" s="84">
        <v>47</v>
      </c>
      <c r="C106" s="84">
        <v>163</v>
      </c>
      <c r="D106" s="84">
        <v>85</v>
      </c>
      <c r="E106" s="84">
        <v>60</v>
      </c>
      <c r="F106" s="84">
        <v>88</v>
      </c>
      <c r="H106" s="84">
        <f t="shared" si="1"/>
        <v>17.689788851669238</v>
      </c>
    </row>
    <row r="107" spans="1:8">
      <c r="A107" s="84" t="s">
        <v>964</v>
      </c>
      <c r="B107" s="84">
        <v>47.2</v>
      </c>
      <c r="C107" s="84">
        <v>157</v>
      </c>
      <c r="D107" s="84">
        <v>82</v>
      </c>
      <c r="E107" s="84">
        <v>55</v>
      </c>
      <c r="F107" s="84">
        <v>83</v>
      </c>
      <c r="H107" s="84">
        <f t="shared" si="1"/>
        <v>19.148849851920975</v>
      </c>
    </row>
    <row r="108" spans="1:8">
      <c r="A108" s="84" t="s">
        <v>612</v>
      </c>
      <c r="B108" s="84">
        <v>48</v>
      </c>
      <c r="C108" s="84">
        <v>155</v>
      </c>
      <c r="D108" s="84">
        <v>85</v>
      </c>
      <c r="E108" s="84">
        <v>60</v>
      </c>
      <c r="F108" s="84">
        <v>86</v>
      </c>
      <c r="H108" s="84">
        <f t="shared" si="1"/>
        <v>19.979188345473467</v>
      </c>
    </row>
    <row r="109" spans="1:8">
      <c r="A109" s="84" t="s">
        <v>617</v>
      </c>
      <c r="B109" s="84">
        <v>48</v>
      </c>
      <c r="C109" s="84">
        <v>161</v>
      </c>
      <c r="D109" s="84">
        <v>87</v>
      </c>
      <c r="E109" s="84">
        <v>59</v>
      </c>
      <c r="F109" s="84">
        <v>87</v>
      </c>
      <c r="H109" s="84">
        <f t="shared" si="1"/>
        <v>18.517804097064158</v>
      </c>
    </row>
    <row r="110" spans="1:8">
      <c r="A110" s="84" t="s">
        <v>632</v>
      </c>
      <c r="B110" s="84">
        <v>48</v>
      </c>
      <c r="C110" s="84">
        <v>168</v>
      </c>
      <c r="D110" s="84">
        <v>83</v>
      </c>
      <c r="E110" s="84">
        <v>59</v>
      </c>
      <c r="F110" s="84">
        <v>85</v>
      </c>
      <c r="H110" s="84">
        <f t="shared" si="1"/>
        <v>17.006802721088434</v>
      </c>
    </row>
    <row r="111" spans="1:8">
      <c r="A111" s="84" t="s">
        <v>641</v>
      </c>
      <c r="B111" s="84">
        <v>48</v>
      </c>
      <c r="C111" s="84">
        <v>164</v>
      </c>
      <c r="D111" s="84">
        <v>80</v>
      </c>
      <c r="E111" s="84">
        <v>58</v>
      </c>
      <c r="F111" s="84">
        <v>86</v>
      </c>
      <c r="H111" s="84">
        <f t="shared" si="1"/>
        <v>17.846519928613919</v>
      </c>
    </row>
    <row r="112" spans="1:8">
      <c r="A112" s="84" t="s">
        <v>654</v>
      </c>
      <c r="B112" s="84">
        <v>48</v>
      </c>
      <c r="C112" s="84">
        <v>170</v>
      </c>
      <c r="D112" s="84">
        <v>78</v>
      </c>
      <c r="E112" s="84">
        <v>58</v>
      </c>
      <c r="F112" s="84">
        <v>84</v>
      </c>
      <c r="H112" s="84">
        <f t="shared" si="1"/>
        <v>16.608996539792386</v>
      </c>
    </row>
    <row r="113" spans="1:8">
      <c r="A113" s="84" t="s">
        <v>658</v>
      </c>
      <c r="B113" s="84">
        <v>48</v>
      </c>
      <c r="C113" s="84">
        <v>168</v>
      </c>
      <c r="D113" s="84">
        <v>82</v>
      </c>
      <c r="E113" s="84">
        <v>58</v>
      </c>
      <c r="F113" s="84">
        <v>83</v>
      </c>
      <c r="H113" s="84">
        <f t="shared" si="1"/>
        <v>17.006802721088434</v>
      </c>
    </row>
    <row r="114" spans="1:8">
      <c r="A114" s="84" t="s">
        <v>692</v>
      </c>
      <c r="B114" s="84">
        <v>48</v>
      </c>
      <c r="C114" s="84">
        <v>160</v>
      </c>
      <c r="D114" s="84">
        <v>83</v>
      </c>
      <c r="E114" s="84">
        <v>58</v>
      </c>
      <c r="F114" s="84">
        <v>85</v>
      </c>
      <c r="H114" s="84">
        <f t="shared" si="1"/>
        <v>18.75</v>
      </c>
    </row>
    <row r="115" spans="1:8">
      <c r="A115" s="84" t="s">
        <v>703</v>
      </c>
      <c r="B115" s="84">
        <v>48</v>
      </c>
      <c r="C115" s="84">
        <v>158</v>
      </c>
      <c r="D115" s="84">
        <v>87</v>
      </c>
      <c r="E115" s="84">
        <v>59</v>
      </c>
      <c r="F115" s="84">
        <v>87</v>
      </c>
      <c r="H115" s="84">
        <f t="shared" si="1"/>
        <v>19.227687870533568</v>
      </c>
    </row>
    <row r="116" spans="1:8">
      <c r="A116" s="84" t="s">
        <v>716</v>
      </c>
      <c r="B116" s="84">
        <v>48</v>
      </c>
      <c r="C116" s="84">
        <v>157</v>
      </c>
      <c r="D116" s="84">
        <v>80</v>
      </c>
      <c r="E116" s="84">
        <v>61</v>
      </c>
      <c r="F116" s="84">
        <v>81</v>
      </c>
      <c r="H116" s="84">
        <f t="shared" si="1"/>
        <v>19.473406629072173</v>
      </c>
    </row>
    <row r="117" spans="1:8">
      <c r="A117" s="84" t="s">
        <v>731</v>
      </c>
      <c r="B117" s="84">
        <v>48</v>
      </c>
      <c r="C117" s="84">
        <v>162</v>
      </c>
      <c r="D117" s="84">
        <v>81</v>
      </c>
      <c r="E117" s="84">
        <v>58</v>
      </c>
      <c r="F117" s="84">
        <v>83</v>
      </c>
      <c r="H117" s="84">
        <f t="shared" si="1"/>
        <v>18.289894833104707</v>
      </c>
    </row>
    <row r="118" spans="1:8">
      <c r="A118" s="84" t="s">
        <v>742</v>
      </c>
      <c r="B118" s="84">
        <v>48</v>
      </c>
      <c r="C118" s="84">
        <v>163</v>
      </c>
      <c r="D118" s="84">
        <v>78</v>
      </c>
      <c r="E118" s="84">
        <v>58</v>
      </c>
      <c r="F118" s="84">
        <v>84</v>
      </c>
      <c r="H118" s="84">
        <f t="shared" si="1"/>
        <v>18.066167337874969</v>
      </c>
    </row>
    <row r="119" spans="1:8">
      <c r="A119" s="84" t="s">
        <v>749</v>
      </c>
      <c r="B119" s="84">
        <v>48</v>
      </c>
      <c r="C119" s="84">
        <v>157</v>
      </c>
      <c r="D119" s="84">
        <v>84</v>
      </c>
      <c r="E119" s="84">
        <v>57</v>
      </c>
      <c r="F119" s="84">
        <v>85</v>
      </c>
      <c r="H119" s="84">
        <f t="shared" si="1"/>
        <v>19.473406629072173</v>
      </c>
    </row>
    <row r="120" spans="1:8">
      <c r="A120" s="84" t="s">
        <v>754</v>
      </c>
      <c r="B120" s="84">
        <v>48</v>
      </c>
      <c r="C120" s="84">
        <v>170</v>
      </c>
      <c r="D120" s="84">
        <v>83</v>
      </c>
      <c r="E120" s="84">
        <v>58</v>
      </c>
      <c r="F120" s="84">
        <v>85</v>
      </c>
      <c r="H120" s="84">
        <f t="shared" si="1"/>
        <v>16.608996539792386</v>
      </c>
    </row>
    <row r="121" spans="1:8">
      <c r="A121" s="84" t="s">
        <v>756</v>
      </c>
      <c r="B121" s="84">
        <v>48</v>
      </c>
      <c r="C121" s="84">
        <v>165</v>
      </c>
      <c r="D121" s="84">
        <v>80</v>
      </c>
      <c r="E121" s="84">
        <v>58</v>
      </c>
      <c r="F121" s="84">
        <v>84</v>
      </c>
      <c r="H121" s="84">
        <f t="shared" si="1"/>
        <v>17.630853994490355</v>
      </c>
    </row>
    <row r="122" spans="1:8">
      <c r="A122" s="84" t="s">
        <v>761</v>
      </c>
      <c r="B122" s="84">
        <v>48</v>
      </c>
      <c r="C122" s="84">
        <v>162</v>
      </c>
      <c r="D122" s="84">
        <v>84</v>
      </c>
      <c r="E122" s="84">
        <v>58</v>
      </c>
      <c r="F122" s="84">
        <v>85</v>
      </c>
      <c r="H122" s="84">
        <f t="shared" si="1"/>
        <v>18.289894833104707</v>
      </c>
    </row>
    <row r="123" spans="1:8">
      <c r="A123" s="84" t="s">
        <v>856</v>
      </c>
      <c r="B123" s="84">
        <v>48</v>
      </c>
      <c r="C123" s="84">
        <v>169</v>
      </c>
      <c r="D123" s="84">
        <v>78.5</v>
      </c>
      <c r="E123" s="84">
        <v>59</v>
      </c>
      <c r="F123" s="84">
        <v>83</v>
      </c>
      <c r="H123" s="84">
        <f t="shared" si="1"/>
        <v>16.806134238997235</v>
      </c>
    </row>
    <row r="124" spans="1:8">
      <c r="A124" s="84" t="s">
        <v>859</v>
      </c>
      <c r="B124" s="84">
        <v>48</v>
      </c>
      <c r="C124" s="84">
        <v>168</v>
      </c>
      <c r="D124" s="84">
        <v>82</v>
      </c>
      <c r="E124" s="84">
        <v>58</v>
      </c>
      <c r="F124" s="84">
        <v>85</v>
      </c>
      <c r="H124" s="84">
        <f t="shared" si="1"/>
        <v>17.006802721088434</v>
      </c>
    </row>
    <row r="125" spans="1:8">
      <c r="A125" s="84" t="s">
        <v>939</v>
      </c>
      <c r="B125" s="84">
        <v>48</v>
      </c>
      <c r="C125" s="84">
        <v>169</v>
      </c>
      <c r="D125" s="84">
        <v>82</v>
      </c>
      <c r="E125" s="84">
        <v>58</v>
      </c>
      <c r="F125" s="84">
        <v>86</v>
      </c>
      <c r="H125" s="84">
        <f t="shared" si="1"/>
        <v>16.806134238997235</v>
      </c>
    </row>
    <row r="126" spans="1:8">
      <c r="A126" s="84" t="s">
        <v>971</v>
      </c>
      <c r="B126" s="84">
        <v>48</v>
      </c>
      <c r="C126" s="84">
        <v>168</v>
      </c>
      <c r="D126" s="84">
        <v>80</v>
      </c>
      <c r="E126" s="84">
        <v>62</v>
      </c>
      <c r="F126" s="84">
        <v>88</v>
      </c>
      <c r="H126" s="84">
        <f t="shared" si="1"/>
        <v>17.006802721088434</v>
      </c>
    </row>
    <row r="127" spans="1:8">
      <c r="A127" s="84" t="s">
        <v>985</v>
      </c>
      <c r="B127" s="84">
        <v>48</v>
      </c>
      <c r="C127" s="84">
        <v>168</v>
      </c>
      <c r="D127" s="84">
        <v>80</v>
      </c>
      <c r="E127" s="84">
        <v>59</v>
      </c>
      <c r="F127" s="84">
        <v>86</v>
      </c>
      <c r="H127" s="84">
        <f t="shared" si="1"/>
        <v>17.006802721088434</v>
      </c>
    </row>
    <row r="128" spans="1:8">
      <c r="A128" s="84" t="s">
        <v>912</v>
      </c>
      <c r="B128" s="84">
        <v>48.5</v>
      </c>
      <c r="C128" s="84">
        <v>158</v>
      </c>
      <c r="D128" s="84">
        <v>74</v>
      </c>
      <c r="E128" s="84">
        <v>61</v>
      </c>
      <c r="F128" s="84">
        <v>88</v>
      </c>
      <c r="H128" s="84">
        <f t="shared" si="1"/>
        <v>19.427976285851628</v>
      </c>
    </row>
    <row r="129" spans="1:8">
      <c r="A129" s="84" t="s">
        <v>925</v>
      </c>
      <c r="B129" s="84">
        <v>48.5</v>
      </c>
      <c r="C129" s="84">
        <v>154</v>
      </c>
      <c r="D129" s="84">
        <v>80</v>
      </c>
      <c r="E129" s="84">
        <v>62</v>
      </c>
      <c r="F129" s="84">
        <v>90</v>
      </c>
      <c r="H129" s="84">
        <f t="shared" si="1"/>
        <v>20.450328891887334</v>
      </c>
    </row>
    <row r="130" spans="1:8">
      <c r="A130" s="84" t="s">
        <v>648</v>
      </c>
      <c r="B130" s="84">
        <v>49</v>
      </c>
      <c r="C130" s="84">
        <v>163</v>
      </c>
      <c r="D130" s="84">
        <v>80</v>
      </c>
      <c r="E130" s="84">
        <v>59</v>
      </c>
      <c r="F130" s="84">
        <v>83</v>
      </c>
      <c r="H130" s="84">
        <f t="shared" si="1"/>
        <v>18.442545824080696</v>
      </c>
    </row>
    <row r="131" spans="1:8">
      <c r="A131" s="84" t="s">
        <v>650</v>
      </c>
      <c r="B131" s="84">
        <v>49</v>
      </c>
      <c r="C131" s="84">
        <v>165</v>
      </c>
      <c r="D131" s="84">
        <v>82</v>
      </c>
      <c r="E131" s="84">
        <v>58</v>
      </c>
      <c r="F131" s="84">
        <v>83</v>
      </c>
      <c r="H131" s="84">
        <f t="shared" si="1"/>
        <v>17.998163452708908</v>
      </c>
    </row>
    <row r="132" spans="1:8">
      <c r="A132" s="84" t="s">
        <v>690</v>
      </c>
      <c r="B132" s="84">
        <v>49</v>
      </c>
      <c r="C132" s="84">
        <v>164</v>
      </c>
      <c r="D132" s="84">
        <v>86</v>
      </c>
      <c r="E132" s="84">
        <v>60</v>
      </c>
      <c r="F132" s="84">
        <v>87</v>
      </c>
      <c r="H132" s="84">
        <f t="shared" ref="H132:H172" si="2">+B132/C132/C132*10000</f>
        <v>18.218322427126708</v>
      </c>
    </row>
    <row r="133" spans="1:8">
      <c r="A133" s="84" t="s">
        <v>884</v>
      </c>
      <c r="B133" s="84">
        <v>49</v>
      </c>
      <c r="C133" s="84">
        <v>169</v>
      </c>
      <c r="D133" s="84">
        <v>86</v>
      </c>
      <c r="E133" s="84">
        <v>59</v>
      </c>
      <c r="F133" s="84">
        <v>86</v>
      </c>
      <c r="H133" s="84">
        <f t="shared" si="2"/>
        <v>17.15626203564301</v>
      </c>
    </row>
    <row r="134" spans="1:8">
      <c r="A134" s="84" t="s">
        <v>892</v>
      </c>
      <c r="B134" s="84">
        <v>49</v>
      </c>
      <c r="C134" s="84">
        <v>166</v>
      </c>
      <c r="D134" s="84">
        <v>85</v>
      </c>
      <c r="E134" s="84">
        <v>58</v>
      </c>
      <c r="F134" s="84">
        <v>87</v>
      </c>
      <c r="H134" s="84">
        <f t="shared" si="2"/>
        <v>17.781971258528088</v>
      </c>
    </row>
    <row r="135" spans="1:8">
      <c r="A135" s="84" t="s">
        <v>911</v>
      </c>
      <c r="B135" s="84">
        <v>49</v>
      </c>
      <c r="C135" s="84">
        <v>163</v>
      </c>
      <c r="D135" s="84">
        <v>83</v>
      </c>
      <c r="E135" s="84">
        <v>58</v>
      </c>
      <c r="F135" s="84">
        <v>83</v>
      </c>
      <c r="H135" s="84">
        <f t="shared" si="2"/>
        <v>18.442545824080696</v>
      </c>
    </row>
    <row r="136" spans="1:8">
      <c r="A136" s="84" t="s">
        <v>853</v>
      </c>
      <c r="B136" s="84">
        <v>49.5</v>
      </c>
      <c r="C136" s="84">
        <v>172</v>
      </c>
      <c r="D136" s="84">
        <v>80</v>
      </c>
      <c r="E136" s="84">
        <v>57</v>
      </c>
      <c r="F136" s="84">
        <v>83</v>
      </c>
      <c r="H136" s="84">
        <f t="shared" si="2"/>
        <v>16.732017306652246</v>
      </c>
    </row>
    <row r="137" spans="1:8">
      <c r="A137" s="84" t="s">
        <v>615</v>
      </c>
      <c r="B137" s="84">
        <v>50</v>
      </c>
      <c r="C137" s="84">
        <v>167</v>
      </c>
      <c r="D137" s="84">
        <v>81</v>
      </c>
      <c r="E137" s="84">
        <v>60</v>
      </c>
      <c r="F137" s="84">
        <v>87</v>
      </c>
      <c r="H137" s="84">
        <f t="shared" si="2"/>
        <v>17.928215425436548</v>
      </c>
    </row>
    <row r="138" spans="1:8">
      <c r="A138" s="84" t="s">
        <v>653</v>
      </c>
      <c r="B138" s="84">
        <v>50</v>
      </c>
      <c r="C138" s="84">
        <v>168</v>
      </c>
      <c r="D138" s="84">
        <v>84</v>
      </c>
      <c r="E138" s="84">
        <v>60</v>
      </c>
      <c r="F138" s="84">
        <v>88</v>
      </c>
      <c r="H138" s="84">
        <f t="shared" si="2"/>
        <v>17.715419501133788</v>
      </c>
    </row>
    <row r="139" spans="1:8">
      <c r="A139" s="84" t="s">
        <v>682</v>
      </c>
      <c r="B139" s="84">
        <v>50</v>
      </c>
      <c r="C139" s="84">
        <v>170</v>
      </c>
      <c r="D139" s="84">
        <v>85</v>
      </c>
      <c r="E139" s="84">
        <v>60</v>
      </c>
      <c r="F139" s="84">
        <v>87</v>
      </c>
      <c r="H139" s="84">
        <f t="shared" si="2"/>
        <v>17.301038062283737</v>
      </c>
    </row>
    <row r="140" spans="1:8">
      <c r="A140" s="84" t="s">
        <v>687</v>
      </c>
      <c r="B140" s="84">
        <v>50</v>
      </c>
      <c r="C140" s="84">
        <v>167</v>
      </c>
      <c r="D140" s="84">
        <v>85</v>
      </c>
      <c r="E140" s="84">
        <v>62</v>
      </c>
      <c r="F140" s="84">
        <v>88</v>
      </c>
      <c r="H140" s="84">
        <f t="shared" si="2"/>
        <v>17.928215425436548</v>
      </c>
    </row>
    <row r="141" spans="1:8">
      <c r="A141" s="84" t="s">
        <v>733</v>
      </c>
      <c r="B141" s="84">
        <v>50</v>
      </c>
      <c r="C141" s="84">
        <v>165</v>
      </c>
      <c r="D141" s="84">
        <v>80</v>
      </c>
      <c r="E141" s="84">
        <v>58</v>
      </c>
      <c r="F141" s="84">
        <v>82</v>
      </c>
      <c r="H141" s="84">
        <f t="shared" si="2"/>
        <v>18.365472910927455</v>
      </c>
    </row>
    <row r="142" spans="1:8">
      <c r="A142" s="84" t="s">
        <v>784</v>
      </c>
      <c r="B142" s="84">
        <v>50</v>
      </c>
      <c r="C142" s="84">
        <v>156</v>
      </c>
      <c r="D142" s="84">
        <v>90</v>
      </c>
      <c r="E142" s="84">
        <v>60</v>
      </c>
      <c r="F142" s="84">
        <v>90</v>
      </c>
      <c r="H142" s="84">
        <f t="shared" si="2"/>
        <v>20.545693622616703</v>
      </c>
    </row>
    <row r="143" spans="1:8">
      <c r="A143" s="84" t="s">
        <v>865</v>
      </c>
      <c r="B143" s="84">
        <v>50</v>
      </c>
      <c r="C143" s="84">
        <v>164</v>
      </c>
      <c r="D143" s="84">
        <v>82</v>
      </c>
      <c r="E143" s="84">
        <v>60</v>
      </c>
      <c r="F143" s="84">
        <v>90</v>
      </c>
      <c r="H143" s="84">
        <f t="shared" si="2"/>
        <v>18.5901249256395</v>
      </c>
    </row>
    <row r="144" spans="1:8">
      <c r="A144" s="84" t="s">
        <v>902</v>
      </c>
      <c r="B144" s="84">
        <v>50</v>
      </c>
      <c r="C144" s="84">
        <v>157</v>
      </c>
      <c r="D144" s="84">
        <v>78</v>
      </c>
      <c r="E144" s="84">
        <v>58</v>
      </c>
      <c r="F144" s="84">
        <v>82</v>
      </c>
      <c r="H144" s="84">
        <f t="shared" si="2"/>
        <v>20.284798571950176</v>
      </c>
    </row>
    <row r="145" spans="1:8">
      <c r="A145" s="84" t="s">
        <v>913</v>
      </c>
      <c r="B145" s="84">
        <v>50</v>
      </c>
      <c r="C145" s="84">
        <v>172</v>
      </c>
      <c r="D145" s="84">
        <v>84</v>
      </c>
      <c r="E145" s="84">
        <v>59</v>
      </c>
      <c r="F145" s="84">
        <v>88</v>
      </c>
      <c r="H145" s="84">
        <f t="shared" si="2"/>
        <v>16.901027582477017</v>
      </c>
    </row>
    <row r="146" spans="1:8">
      <c r="A146" s="84" t="s">
        <v>944</v>
      </c>
      <c r="B146" s="84">
        <v>50</v>
      </c>
      <c r="C146" s="84">
        <v>162</v>
      </c>
      <c r="D146" s="84">
        <v>84</v>
      </c>
      <c r="E146" s="84">
        <v>59</v>
      </c>
      <c r="F146" s="84">
        <v>87</v>
      </c>
      <c r="H146" s="84">
        <f t="shared" si="2"/>
        <v>19.051973784484073</v>
      </c>
    </row>
    <row r="147" spans="1:8">
      <c r="A147" s="84" t="s">
        <v>822</v>
      </c>
      <c r="B147" s="84">
        <v>50.5</v>
      </c>
      <c r="C147" s="84">
        <v>172</v>
      </c>
      <c r="D147" s="84">
        <v>84</v>
      </c>
      <c r="E147" s="84">
        <v>59</v>
      </c>
      <c r="F147" s="84">
        <v>87</v>
      </c>
      <c r="H147" s="84">
        <f t="shared" si="2"/>
        <v>17.070037858301784</v>
      </c>
    </row>
    <row r="148" spans="1:8">
      <c r="A148" s="84" t="s">
        <v>726</v>
      </c>
      <c r="B148" s="84">
        <v>51</v>
      </c>
      <c r="C148" s="84">
        <v>152.5</v>
      </c>
      <c r="D148" s="84">
        <v>83</v>
      </c>
      <c r="E148" s="84">
        <v>73</v>
      </c>
      <c r="F148" s="84">
        <v>90</v>
      </c>
      <c r="H148" s="84">
        <f t="shared" si="2"/>
        <v>21.92958882020962</v>
      </c>
    </row>
    <row r="149" spans="1:8">
      <c r="A149" s="84" t="s">
        <v>826</v>
      </c>
      <c r="B149" s="84">
        <v>51</v>
      </c>
      <c r="C149" s="84">
        <v>168</v>
      </c>
      <c r="D149" s="84">
        <v>85</v>
      </c>
      <c r="E149" s="84">
        <v>60</v>
      </c>
      <c r="F149" s="84">
        <v>89</v>
      </c>
      <c r="H149" s="84">
        <f t="shared" si="2"/>
        <v>18.069727891156461</v>
      </c>
    </row>
    <row r="150" spans="1:8">
      <c r="A150" s="84" t="s">
        <v>935</v>
      </c>
      <c r="B150" s="84">
        <v>51</v>
      </c>
      <c r="C150" s="84">
        <v>160</v>
      </c>
      <c r="D150" s="84">
        <v>82</v>
      </c>
      <c r="E150" s="84">
        <v>62</v>
      </c>
      <c r="F150" s="84">
        <v>88</v>
      </c>
      <c r="H150" s="84">
        <f t="shared" si="2"/>
        <v>19.921875</v>
      </c>
    </row>
    <row r="151" spans="1:8">
      <c r="A151" s="84" t="s">
        <v>625</v>
      </c>
      <c r="B151" s="84">
        <v>52</v>
      </c>
      <c r="C151" s="84">
        <v>175</v>
      </c>
      <c r="D151" s="84">
        <v>82</v>
      </c>
      <c r="E151" s="84">
        <v>60</v>
      </c>
      <c r="F151" s="84">
        <v>88</v>
      </c>
      <c r="H151" s="84">
        <f t="shared" si="2"/>
        <v>16.979591836734695</v>
      </c>
    </row>
    <row r="152" spans="1:8">
      <c r="A152" s="84" t="s">
        <v>787</v>
      </c>
      <c r="B152" s="84">
        <v>52</v>
      </c>
      <c r="C152" s="84">
        <v>157</v>
      </c>
      <c r="D152" s="84">
        <v>85</v>
      </c>
      <c r="E152" s="84">
        <v>60</v>
      </c>
      <c r="F152" s="84">
        <v>87</v>
      </c>
      <c r="H152" s="84">
        <f t="shared" si="2"/>
        <v>21.096190514828184</v>
      </c>
    </row>
    <row r="153" spans="1:8">
      <c r="A153" s="84" t="s">
        <v>928</v>
      </c>
      <c r="B153" s="84">
        <v>52</v>
      </c>
      <c r="C153" s="84">
        <v>173</v>
      </c>
      <c r="D153" s="84">
        <v>82</v>
      </c>
      <c r="E153" s="84">
        <v>60</v>
      </c>
      <c r="F153" s="84">
        <v>87</v>
      </c>
      <c r="H153" s="84">
        <f t="shared" si="2"/>
        <v>17.374452871796585</v>
      </c>
    </row>
    <row r="154" spans="1:8">
      <c r="A154" s="84" t="s">
        <v>601</v>
      </c>
      <c r="B154" s="84">
        <v>52.6</v>
      </c>
      <c r="C154" s="84">
        <v>157</v>
      </c>
      <c r="D154" s="84">
        <v>100</v>
      </c>
      <c r="E154" s="84">
        <v>75</v>
      </c>
      <c r="F154" s="84">
        <v>89</v>
      </c>
      <c r="H154" s="84">
        <f t="shared" si="2"/>
        <v>21.339608097691592</v>
      </c>
    </row>
    <row r="155" spans="1:8">
      <c r="A155" s="84" t="s">
        <v>686</v>
      </c>
      <c r="B155" s="84">
        <v>53</v>
      </c>
      <c r="C155" s="84">
        <v>172</v>
      </c>
      <c r="D155" s="84">
        <v>86</v>
      </c>
      <c r="E155" s="84">
        <v>59</v>
      </c>
      <c r="F155" s="84">
        <v>87</v>
      </c>
      <c r="H155" s="84">
        <f t="shared" si="2"/>
        <v>17.915089237425637</v>
      </c>
    </row>
    <row r="156" spans="1:8">
      <c r="A156" s="84" t="s">
        <v>769</v>
      </c>
      <c r="B156" s="84">
        <v>53</v>
      </c>
      <c r="C156" s="84">
        <v>173</v>
      </c>
      <c r="D156" s="84">
        <v>88</v>
      </c>
      <c r="E156" s="84">
        <v>58</v>
      </c>
      <c r="F156" s="84">
        <v>88</v>
      </c>
      <c r="H156" s="84">
        <f t="shared" si="2"/>
        <v>17.708576965484983</v>
      </c>
    </row>
    <row r="157" spans="1:8">
      <c r="A157" s="84" t="s">
        <v>877</v>
      </c>
      <c r="B157" s="84">
        <v>53</v>
      </c>
      <c r="C157" s="84">
        <v>164</v>
      </c>
      <c r="D157" s="84">
        <v>83</v>
      </c>
      <c r="E157" s="84">
        <v>57</v>
      </c>
      <c r="F157" s="84">
        <v>85</v>
      </c>
      <c r="H157" s="84">
        <f t="shared" si="2"/>
        <v>19.705532421177871</v>
      </c>
    </row>
    <row r="158" spans="1:8">
      <c r="A158" s="84" t="s">
        <v>917</v>
      </c>
      <c r="B158" s="84">
        <v>53.5</v>
      </c>
      <c r="C158" s="84">
        <v>166.4</v>
      </c>
      <c r="D158" s="84">
        <v>94</v>
      </c>
      <c r="E158" s="84">
        <v>61</v>
      </c>
      <c r="F158" s="84">
        <v>86</v>
      </c>
      <c r="H158" s="84">
        <f t="shared" si="2"/>
        <v>19.321780232988164</v>
      </c>
    </row>
    <row r="159" spans="1:8">
      <c r="A159" s="84" t="s">
        <v>718</v>
      </c>
      <c r="B159" s="84">
        <v>54</v>
      </c>
      <c r="C159" s="84">
        <v>168</v>
      </c>
      <c r="D159" s="84">
        <v>88</v>
      </c>
      <c r="E159" s="84">
        <v>58</v>
      </c>
      <c r="F159" s="84">
        <v>86</v>
      </c>
      <c r="H159" s="84">
        <f t="shared" si="2"/>
        <v>19.132653061224492</v>
      </c>
    </row>
    <row r="160" spans="1:8">
      <c r="A160" s="84" t="s">
        <v>812</v>
      </c>
      <c r="B160" s="84">
        <v>54</v>
      </c>
      <c r="C160" s="84">
        <v>174</v>
      </c>
      <c r="D160" s="84">
        <v>80</v>
      </c>
      <c r="E160" s="84">
        <v>58</v>
      </c>
      <c r="F160" s="84">
        <v>84</v>
      </c>
      <c r="H160" s="84">
        <f t="shared" si="2"/>
        <v>17.8359096313912</v>
      </c>
    </row>
    <row r="161" spans="1:13">
      <c r="A161" s="84" t="s">
        <v>746</v>
      </c>
      <c r="B161" s="84">
        <v>55</v>
      </c>
      <c r="C161" s="84">
        <v>168</v>
      </c>
      <c r="D161" s="84">
        <v>80</v>
      </c>
      <c r="E161" s="84">
        <v>59</v>
      </c>
      <c r="F161" s="84">
        <v>88</v>
      </c>
      <c r="H161" s="84">
        <f t="shared" si="2"/>
        <v>19.486961451247165</v>
      </c>
    </row>
    <row r="162" spans="1:13">
      <c r="A162" s="84" t="s">
        <v>789</v>
      </c>
      <c r="B162" s="84">
        <v>55</v>
      </c>
      <c r="C162" s="84">
        <v>168</v>
      </c>
      <c r="D162" s="84">
        <v>88</v>
      </c>
      <c r="E162" s="84">
        <v>58</v>
      </c>
      <c r="F162" s="84">
        <v>90</v>
      </c>
      <c r="H162" s="84">
        <f t="shared" si="2"/>
        <v>19.486961451247165</v>
      </c>
    </row>
    <row r="163" spans="1:13">
      <c r="A163" s="84" t="s">
        <v>825</v>
      </c>
      <c r="B163" s="84">
        <v>55</v>
      </c>
      <c r="C163" s="84">
        <v>153</v>
      </c>
      <c r="D163" s="84">
        <v>79</v>
      </c>
      <c r="E163" s="84">
        <v>60</v>
      </c>
      <c r="F163" s="84">
        <v>83</v>
      </c>
      <c r="H163" s="84">
        <f t="shared" si="2"/>
        <v>23.495236874706308</v>
      </c>
    </row>
    <row r="164" spans="1:13" ht="19.5">
      <c r="A164" s="84" t="s">
        <v>860</v>
      </c>
      <c r="B164" s="84">
        <v>58</v>
      </c>
      <c r="C164" s="84">
        <v>166</v>
      </c>
      <c r="D164" s="84">
        <v>103</v>
      </c>
      <c r="E164" s="84">
        <v>60</v>
      </c>
      <c r="F164" s="84">
        <v>88</v>
      </c>
      <c r="H164" s="84">
        <f t="shared" si="2"/>
        <v>21.048047612135289</v>
      </c>
      <c r="I164" s="84" t="s">
        <v>989</v>
      </c>
      <c r="J164" s="85">
        <f>COUNTIF(H:H,"&lt;=13")-COUNTIF(H:H,"&lt;1")</f>
        <v>0</v>
      </c>
    </row>
    <row r="165" spans="1:13" ht="19.5">
      <c r="A165" s="84" t="s">
        <v>606</v>
      </c>
      <c r="B165" s="84">
        <v>59</v>
      </c>
      <c r="C165" s="84">
        <v>173</v>
      </c>
      <c r="D165" s="84">
        <v>85</v>
      </c>
      <c r="E165" s="84">
        <v>60</v>
      </c>
      <c r="F165" s="84">
        <v>83</v>
      </c>
      <c r="H165" s="84">
        <f t="shared" si="2"/>
        <v>19.713321527615356</v>
      </c>
      <c r="I165" s="84" t="s">
        <v>2064</v>
      </c>
      <c r="J165" s="85">
        <f>COUNTIF(H:H,"&lt;=14")-COUNTIF(H:H,"&lt;13")</f>
        <v>1</v>
      </c>
    </row>
    <row r="166" spans="1:13" ht="19.5">
      <c r="A166" s="84" t="s">
        <v>736</v>
      </c>
      <c r="B166" s="84">
        <v>60</v>
      </c>
      <c r="C166" s="84">
        <v>166</v>
      </c>
      <c r="D166" s="84">
        <v>91</v>
      </c>
      <c r="E166" s="84">
        <v>59</v>
      </c>
      <c r="F166" s="84">
        <v>87</v>
      </c>
      <c r="H166" s="84">
        <f t="shared" si="2"/>
        <v>21.77384235738133</v>
      </c>
      <c r="I166" s="84" t="s">
        <v>2065</v>
      </c>
      <c r="J166" s="85">
        <f>COUNTIF(H:H,"&lt;=15")-COUNTIF(H:H,"&lt;14")</f>
        <v>4</v>
      </c>
    </row>
    <row r="167" spans="1:13" ht="19.5">
      <c r="A167" s="84" t="s">
        <v>920</v>
      </c>
      <c r="B167" s="84">
        <v>62</v>
      </c>
      <c r="C167" s="84">
        <v>152</v>
      </c>
      <c r="D167" s="84">
        <v>97</v>
      </c>
      <c r="E167" s="84">
        <v>72</v>
      </c>
      <c r="F167" s="84">
        <v>100</v>
      </c>
      <c r="H167" s="84">
        <f t="shared" si="2"/>
        <v>26.835180055401661</v>
      </c>
      <c r="I167" s="84" t="s">
        <v>2066</v>
      </c>
      <c r="J167" s="85">
        <f>COUNTIF(H:H,"&lt;=16")-COUNTIF(H:H,"&lt;15")</f>
        <v>13</v>
      </c>
    </row>
    <row r="168" spans="1:13" ht="19.5">
      <c r="A168" s="84" t="s">
        <v>599</v>
      </c>
      <c r="B168" s="84">
        <v>65</v>
      </c>
      <c r="C168" s="84">
        <v>184.5</v>
      </c>
      <c r="D168" s="84">
        <v>87</v>
      </c>
      <c r="E168" s="84">
        <v>78</v>
      </c>
      <c r="F168" s="84">
        <v>90</v>
      </c>
      <c r="H168" s="84">
        <f t="shared" si="2"/>
        <v>19.095041898928475</v>
      </c>
      <c r="I168" s="84" t="s">
        <v>2067</v>
      </c>
      <c r="J168" s="85">
        <f>COUNTIF(H:H,"&lt;=17")-COUNTIF(H:H,"&lt;16")</f>
        <v>35</v>
      </c>
      <c r="K168" s="84" t="s">
        <v>994</v>
      </c>
      <c r="L168" s="85">
        <f>COUNTIF(H:H,"&lt;=17.5")</f>
        <v>84</v>
      </c>
      <c r="M168" s="84">
        <f>+L168/170</f>
        <v>0.49411764705882355</v>
      </c>
    </row>
    <row r="169" spans="1:13" ht="19.5">
      <c r="A169" s="84" t="s">
        <v>693</v>
      </c>
      <c r="B169" s="84">
        <v>68</v>
      </c>
      <c r="C169" s="84">
        <v>170</v>
      </c>
      <c r="D169" s="84">
        <v>98</v>
      </c>
      <c r="E169" s="84">
        <v>58</v>
      </c>
      <c r="F169" s="84">
        <v>91</v>
      </c>
      <c r="H169" s="84">
        <f t="shared" si="2"/>
        <v>23.529411764705884</v>
      </c>
      <c r="I169" s="84" t="s">
        <v>2068</v>
      </c>
      <c r="J169" s="85">
        <f>COUNTIF(H:H,"&lt;=18")-COUNTIF(H:H,"&lt;17")</f>
        <v>61</v>
      </c>
      <c r="K169" s="84" t="s">
        <v>996</v>
      </c>
      <c r="L169" s="85">
        <f>COUNTIF(H:H,"&lt;=20")</f>
        <v>156</v>
      </c>
      <c r="M169" s="84">
        <f>+L169/170</f>
        <v>0.91764705882352937</v>
      </c>
    </row>
    <row r="170" spans="1:13" ht="19.5">
      <c r="A170" s="84" t="s">
        <v>868</v>
      </c>
      <c r="B170" s="84">
        <v>73</v>
      </c>
      <c r="C170" s="84">
        <v>155</v>
      </c>
      <c r="D170" s="84">
        <v>104</v>
      </c>
      <c r="E170" s="84">
        <v>90</v>
      </c>
      <c r="F170" s="84">
        <v>100</v>
      </c>
      <c r="H170" s="84">
        <f t="shared" si="2"/>
        <v>30.385015608740893</v>
      </c>
      <c r="I170" s="84" t="s">
        <v>2069</v>
      </c>
      <c r="J170" s="85">
        <f>COUNTIF(H:H,"&lt;=19")-COUNTIF(H:H,"&lt;18")</f>
        <v>23</v>
      </c>
      <c r="K170" s="84" t="s">
        <v>2063</v>
      </c>
      <c r="L170" s="85">
        <f>COUNTIF(H:H,"&gt;=20")</f>
        <v>14</v>
      </c>
    </row>
    <row r="171" spans="1:13" ht="19.5">
      <c r="A171" s="84" t="s">
        <v>956</v>
      </c>
      <c r="B171" s="84">
        <v>74</v>
      </c>
      <c r="C171" s="84">
        <v>153</v>
      </c>
      <c r="D171" s="84">
        <v>105</v>
      </c>
      <c r="E171" s="84">
        <v>89</v>
      </c>
      <c r="F171" s="84">
        <v>102</v>
      </c>
      <c r="H171" s="84">
        <f t="shared" si="2"/>
        <v>31.611773249604855</v>
      </c>
      <c r="I171" s="84" t="s">
        <v>2070</v>
      </c>
      <c r="J171" s="85">
        <f>COUNTIF(H:H,"&lt;=20")-COUNTIF(H:H,"&lt;19")</f>
        <v>19</v>
      </c>
    </row>
    <row r="172" spans="1:13" ht="19.5">
      <c r="A172" s="84" t="s">
        <v>986</v>
      </c>
      <c r="B172" s="84">
        <v>101</v>
      </c>
      <c r="C172" s="84">
        <v>158</v>
      </c>
      <c r="D172" s="84">
        <v>120</v>
      </c>
      <c r="E172" s="84">
        <v>115</v>
      </c>
      <c r="F172" s="84">
        <v>130</v>
      </c>
      <c r="H172" s="84">
        <f t="shared" si="2"/>
        <v>40.458259894247718</v>
      </c>
      <c r="I172" s="84" t="s">
        <v>2071</v>
      </c>
      <c r="J172" s="85">
        <f>COUNTIF(H:H,"&lt;=21")-COUNTIF(H:H,"&lt;20")</f>
        <v>3</v>
      </c>
    </row>
    <row r="173" spans="1:13" ht="19.5">
      <c r="I173" s="84" t="s">
        <v>2072</v>
      </c>
      <c r="J173" s="85">
        <f>COUNTIF(H:H,"&lt;=22")-COUNTIF(H:H,"&lt;21")</f>
        <v>5</v>
      </c>
    </row>
    <row r="174" spans="1:13" ht="19.5">
      <c r="I174" s="84" t="s">
        <v>2073</v>
      </c>
      <c r="J174" s="85">
        <f>COUNTIF(H:H,"&lt;=100")-COUNTIF(H:H,"&lt;22")</f>
        <v>6</v>
      </c>
    </row>
  </sheetData>
  <phoneticPr fontId="5"/>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A1:I29"/>
  <sheetViews>
    <sheetView workbookViewId="0">
      <selection activeCell="B3" sqref="A3:B8"/>
    </sheetView>
  </sheetViews>
  <sheetFormatPr defaultRowHeight="13.5"/>
  <sheetData>
    <row r="1" spans="1:9">
      <c r="A1" t="s">
        <v>1123</v>
      </c>
    </row>
    <row r="2" spans="1:9" ht="14.25" thickBot="1"/>
    <row r="3" spans="1:9">
      <c r="A3" s="131" t="s">
        <v>1124</v>
      </c>
      <c r="B3" s="131"/>
    </row>
    <row r="4" spans="1:9">
      <c r="A4" s="13" t="s">
        <v>1125</v>
      </c>
      <c r="B4" s="13">
        <v>0.76165069127332552</v>
      </c>
    </row>
    <row r="5" spans="1:9">
      <c r="A5" s="13" t="s">
        <v>1126</v>
      </c>
      <c r="B5" s="13">
        <v>0.58011177551713455</v>
      </c>
    </row>
    <row r="6" spans="1:9">
      <c r="A6" s="13" t="s">
        <v>1127</v>
      </c>
      <c r="B6" s="13">
        <v>0.56987059931023543</v>
      </c>
    </row>
    <row r="7" spans="1:9">
      <c r="A7" s="13" t="s">
        <v>1128</v>
      </c>
      <c r="B7" s="13">
        <v>2.933979517716172</v>
      </c>
    </row>
    <row r="8" spans="1:9" ht="14.25" thickBot="1">
      <c r="A8" s="11" t="s">
        <v>1129</v>
      </c>
      <c r="B8" s="11">
        <v>169</v>
      </c>
    </row>
    <row r="10" spans="1:9" ht="14.25" thickBot="1">
      <c r="A10" t="s">
        <v>1130</v>
      </c>
    </row>
    <row r="11" spans="1:9">
      <c r="A11" s="12"/>
      <c r="B11" s="12" t="s">
        <v>1135</v>
      </c>
      <c r="C11" s="12" t="s">
        <v>1136</v>
      </c>
      <c r="D11" s="12" t="s">
        <v>1137</v>
      </c>
      <c r="E11" s="12" t="s">
        <v>1138</v>
      </c>
      <c r="F11" s="12" t="s">
        <v>1139</v>
      </c>
    </row>
    <row r="12" spans="1:9">
      <c r="A12" s="13" t="s">
        <v>1131</v>
      </c>
      <c r="B12" s="13">
        <v>4</v>
      </c>
      <c r="C12" s="13">
        <v>1950.4552442577642</v>
      </c>
      <c r="D12" s="13">
        <v>487.61381106444105</v>
      </c>
      <c r="E12" s="13">
        <v>56.645034105196991</v>
      </c>
      <c r="F12" s="13">
        <v>6.0718866441702192E-30</v>
      </c>
    </row>
    <row r="13" spans="1:9">
      <c r="A13" s="13" t="s">
        <v>1132</v>
      </c>
      <c r="B13" s="13">
        <v>164</v>
      </c>
      <c r="C13" s="13">
        <v>1411.7506729019956</v>
      </c>
      <c r="D13" s="13">
        <v>8.6082358103780212</v>
      </c>
      <c r="E13" s="13"/>
      <c r="F13" s="13"/>
    </row>
    <row r="14" spans="1:9" ht="14.25" thickBot="1">
      <c r="A14" s="11" t="s">
        <v>1133</v>
      </c>
      <c r="B14" s="11">
        <v>168</v>
      </c>
      <c r="C14" s="11">
        <v>3362.2059171597598</v>
      </c>
      <c r="D14" s="11"/>
      <c r="E14" s="11"/>
      <c r="F14" s="11"/>
    </row>
    <row r="15" spans="1:9" ht="14.25" thickBot="1"/>
    <row r="16" spans="1:9">
      <c r="A16" s="12"/>
      <c r="B16" s="12" t="s">
        <v>1140</v>
      </c>
      <c r="C16" s="12" t="s">
        <v>1128</v>
      </c>
      <c r="D16" s="12" t="s">
        <v>1141</v>
      </c>
      <c r="E16" s="12" t="s">
        <v>1142</v>
      </c>
      <c r="F16" s="12" t="s">
        <v>1143</v>
      </c>
      <c r="G16" s="12" t="s">
        <v>1144</v>
      </c>
      <c r="H16" s="12" t="s">
        <v>1145</v>
      </c>
      <c r="I16" s="12" t="s">
        <v>1146</v>
      </c>
    </row>
    <row r="17" spans="1:9">
      <c r="A17" s="13" t="s">
        <v>1134</v>
      </c>
      <c r="B17" s="13">
        <v>-73.600251395589666</v>
      </c>
      <c r="C17" s="13">
        <v>8.2428260197111154</v>
      </c>
      <c r="D17" s="13">
        <v>-8.9290070201153071</v>
      </c>
      <c r="E17" s="13">
        <v>8.3627883774334364E-16</v>
      </c>
      <c r="F17" s="13">
        <v>-89.875996374295156</v>
      </c>
      <c r="G17" s="13">
        <v>-57.324506416884176</v>
      </c>
      <c r="H17" s="13">
        <v>-89.875996374295156</v>
      </c>
      <c r="I17" s="13">
        <v>-57.324506416884176</v>
      </c>
    </row>
    <row r="18" spans="1:9">
      <c r="A18" s="13" t="s">
        <v>1147</v>
      </c>
      <c r="B18" s="13">
        <v>0.32120767376813575</v>
      </c>
      <c r="C18" s="13">
        <v>4.1413396431030376E-2</v>
      </c>
      <c r="D18" s="13">
        <v>7.7561296935177264</v>
      </c>
      <c r="E18" s="13">
        <v>8.7991961001000251E-13</v>
      </c>
      <c r="F18" s="13">
        <v>0.23943549061133229</v>
      </c>
      <c r="G18" s="13">
        <v>0.40297985692493921</v>
      </c>
      <c r="H18" s="13">
        <v>0.23943549061133229</v>
      </c>
      <c r="I18" s="13">
        <v>0.40297985692493921</v>
      </c>
    </row>
    <row r="19" spans="1:9">
      <c r="A19" s="13" t="s">
        <v>1148</v>
      </c>
      <c r="B19" s="13">
        <v>0.25947491823490293</v>
      </c>
      <c r="C19" s="13">
        <v>6.1582261967029414E-2</v>
      </c>
      <c r="D19" s="13">
        <v>4.2134684558002018</v>
      </c>
      <c r="E19" s="13">
        <v>4.1408907050467133E-5</v>
      </c>
      <c r="F19" s="13">
        <v>0.13787861272142898</v>
      </c>
      <c r="G19" s="13">
        <v>0.38107122374837687</v>
      </c>
      <c r="H19" s="13">
        <v>0.13787861272142898</v>
      </c>
      <c r="I19" s="13">
        <v>0.38107122374837687</v>
      </c>
    </row>
    <row r="20" spans="1:9">
      <c r="A20" s="13" t="s">
        <v>1149</v>
      </c>
      <c r="B20" s="13">
        <v>0.47616196976094832</v>
      </c>
      <c r="C20" s="13">
        <v>8.7658223327640769E-2</v>
      </c>
      <c r="D20" s="13">
        <v>5.4320285272175131</v>
      </c>
      <c r="E20" s="13">
        <v>1.9807182468779583E-7</v>
      </c>
      <c r="F20" s="13">
        <v>0.30307777694219767</v>
      </c>
      <c r="G20" s="13">
        <v>0.64924616257969903</v>
      </c>
      <c r="H20" s="13">
        <v>0.30307777694219767</v>
      </c>
      <c r="I20" s="13">
        <v>0.64924616257969903</v>
      </c>
    </row>
    <row r="21" spans="1:9" ht="14.25" thickBot="1">
      <c r="A21" s="11" t="s">
        <v>1150</v>
      </c>
      <c r="B21" s="11">
        <v>0.21936877736611055</v>
      </c>
      <c r="C21" s="11">
        <v>9.4937377101769513E-2</v>
      </c>
      <c r="D21" s="11">
        <v>2.3106681905795119</v>
      </c>
      <c r="E21" s="11">
        <v>2.2096554205737053E-2</v>
      </c>
      <c r="F21" s="11">
        <v>3.1911643737351975E-2</v>
      </c>
      <c r="G21" s="11">
        <v>0.40682591099486909</v>
      </c>
      <c r="H21" s="11">
        <v>3.1911643737351975E-2</v>
      </c>
      <c r="I21" s="11">
        <v>0.40682591099486909</v>
      </c>
    </row>
    <row r="26" spans="1:9" ht="14.25">
      <c r="D26" s="132" t="s">
        <v>1155</v>
      </c>
      <c r="E26" s="132" t="s">
        <v>1156</v>
      </c>
    </row>
    <row r="27" spans="1:9" ht="85.5">
      <c r="C27" s="133" t="s">
        <v>1157</v>
      </c>
      <c r="D27" s="133" t="s">
        <v>1158</v>
      </c>
      <c r="E27" s="133" t="s">
        <v>1159</v>
      </c>
    </row>
    <row r="28" spans="1:9" ht="42.75">
      <c r="C28" s="133" t="s">
        <v>1160</v>
      </c>
      <c r="D28" s="133" t="s">
        <v>1161</v>
      </c>
      <c r="E28" s="133" t="s">
        <v>1162</v>
      </c>
    </row>
    <row r="29" spans="1:9" ht="57">
      <c r="C29" s="133" t="s">
        <v>1163</v>
      </c>
      <c r="D29" s="133" t="s">
        <v>1164</v>
      </c>
      <c r="E29" s="133" t="s">
        <v>1165</v>
      </c>
    </row>
  </sheetData>
  <phoneticPr fontId="5"/>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A1:I20"/>
  <sheetViews>
    <sheetView workbookViewId="0">
      <selection activeCell="K24" sqref="K24"/>
    </sheetView>
  </sheetViews>
  <sheetFormatPr defaultRowHeight="13.5"/>
  <sheetData>
    <row r="1" spans="1:9">
      <c r="A1" t="s">
        <v>1123</v>
      </c>
    </row>
    <row r="2" spans="1:9" ht="14.25" thickBot="1"/>
    <row r="3" spans="1:9">
      <c r="A3" s="131" t="s">
        <v>1124</v>
      </c>
      <c r="B3" s="131"/>
    </row>
    <row r="4" spans="1:9">
      <c r="A4" s="13" t="s">
        <v>1125</v>
      </c>
      <c r="B4" s="13">
        <v>0.75262333577509932</v>
      </c>
    </row>
    <row r="5" spans="1:9">
      <c r="A5" s="13" t="s">
        <v>1126</v>
      </c>
      <c r="B5" s="13">
        <v>0.56644188555323782</v>
      </c>
    </row>
    <row r="6" spans="1:9">
      <c r="A6" s="13" t="s">
        <v>1127</v>
      </c>
      <c r="B6" s="13">
        <v>0.55855901074511494</v>
      </c>
    </row>
    <row r="7" spans="1:9">
      <c r="A7" s="13" t="s">
        <v>1128</v>
      </c>
      <c r="B7" s="13">
        <v>2.9723082121532296</v>
      </c>
    </row>
    <row r="8" spans="1:9" ht="14.25" thickBot="1">
      <c r="A8" s="11" t="s">
        <v>1129</v>
      </c>
      <c r="B8" s="11">
        <v>169</v>
      </c>
    </row>
    <row r="10" spans="1:9" ht="14.25" thickBot="1">
      <c r="A10" t="s">
        <v>1130</v>
      </c>
    </row>
    <row r="11" spans="1:9">
      <c r="A11" s="12"/>
      <c r="B11" s="12" t="s">
        <v>1135</v>
      </c>
      <c r="C11" s="12" t="s">
        <v>1136</v>
      </c>
      <c r="D11" s="12" t="s">
        <v>1137</v>
      </c>
      <c r="E11" s="12" t="s">
        <v>1138</v>
      </c>
      <c r="F11" s="12" t="s">
        <v>1139</v>
      </c>
    </row>
    <row r="12" spans="1:9">
      <c r="A12" s="13" t="s">
        <v>1131</v>
      </c>
      <c r="B12" s="13">
        <v>3</v>
      </c>
      <c r="C12" s="13">
        <v>1904.4942593342278</v>
      </c>
      <c r="D12" s="13">
        <v>634.83141977807588</v>
      </c>
      <c r="E12" s="13">
        <v>71.857272802245305</v>
      </c>
      <c r="F12" s="13">
        <v>8.8635302482849958E-30</v>
      </c>
    </row>
    <row r="13" spans="1:9">
      <c r="A13" s="13" t="s">
        <v>1132</v>
      </c>
      <c r="B13" s="13">
        <v>165</v>
      </c>
      <c r="C13" s="13">
        <v>1457.711657825532</v>
      </c>
      <c r="D13" s="13">
        <v>8.8346161080335275</v>
      </c>
      <c r="E13" s="13"/>
      <c r="F13" s="13"/>
    </row>
    <row r="14" spans="1:9" ht="14.25" thickBot="1">
      <c r="A14" s="11" t="s">
        <v>1133</v>
      </c>
      <c r="B14" s="11">
        <v>168</v>
      </c>
      <c r="C14" s="11">
        <v>3362.2059171597598</v>
      </c>
      <c r="D14" s="11"/>
      <c r="E14" s="11"/>
      <c r="F14" s="11"/>
    </row>
    <row r="15" spans="1:9" ht="14.25" thickBot="1"/>
    <row r="16" spans="1:9">
      <c r="A16" s="12"/>
      <c r="B16" s="12" t="s">
        <v>1140</v>
      </c>
      <c r="C16" s="12" t="s">
        <v>1128</v>
      </c>
      <c r="D16" s="12" t="s">
        <v>1141</v>
      </c>
      <c r="E16" s="12" t="s">
        <v>1142</v>
      </c>
      <c r="F16" s="12" t="s">
        <v>1143</v>
      </c>
      <c r="G16" s="12" t="s">
        <v>1144</v>
      </c>
      <c r="H16" s="12" t="s">
        <v>1145</v>
      </c>
      <c r="I16" s="12" t="s">
        <v>1146</v>
      </c>
    </row>
    <row r="17" spans="1:9">
      <c r="A17" s="13" t="s">
        <v>1134</v>
      </c>
      <c r="B17" s="13">
        <v>-66.516679091283649</v>
      </c>
      <c r="C17" s="13">
        <v>7.7515138258777263</v>
      </c>
      <c r="D17" s="13">
        <v>-8.5811211313619467</v>
      </c>
      <c r="E17" s="13">
        <v>6.6294949194033201E-15</v>
      </c>
      <c r="F17" s="13">
        <v>-81.8216216913886</v>
      </c>
      <c r="G17" s="13">
        <v>-51.211736491178691</v>
      </c>
      <c r="H17" s="13">
        <v>-81.8216216913886</v>
      </c>
      <c r="I17" s="13">
        <v>-51.211736491178691</v>
      </c>
    </row>
    <row r="18" spans="1:9">
      <c r="A18" s="13" t="s">
        <v>1147</v>
      </c>
      <c r="B18" s="13">
        <v>0.34303391902411667</v>
      </c>
      <c r="C18" s="13">
        <v>4.0848522683448518E-2</v>
      </c>
      <c r="D18" s="13">
        <v>8.3977068566817756</v>
      </c>
      <c r="E18" s="13">
        <v>1.9879913649795437E-14</v>
      </c>
      <c r="F18" s="13">
        <v>0.26238073191605221</v>
      </c>
      <c r="G18" s="13">
        <v>0.42368710613218113</v>
      </c>
      <c r="H18" s="13">
        <v>0.26238073191605221</v>
      </c>
      <c r="I18" s="13">
        <v>0.42368710613218113</v>
      </c>
    </row>
    <row r="19" spans="1:9">
      <c r="A19" s="13" t="s">
        <v>1148</v>
      </c>
      <c r="B19" s="13">
        <v>0.31473164568982775</v>
      </c>
      <c r="C19" s="13">
        <v>5.7490878371366197E-2</v>
      </c>
      <c r="D19" s="13">
        <v>5.4744622904662812</v>
      </c>
      <c r="E19" s="13">
        <v>1.606968037914926E-7</v>
      </c>
      <c r="F19" s="13">
        <v>0.20121903211931114</v>
      </c>
      <c r="G19" s="13">
        <v>0.42824425926034437</v>
      </c>
      <c r="H19" s="13">
        <v>0.20121903211931114</v>
      </c>
      <c r="I19" s="13">
        <v>0.42824425926034437</v>
      </c>
    </row>
    <row r="20" spans="1:9" ht="14.25" thickBot="1">
      <c r="A20" s="11" t="s">
        <v>1149</v>
      </c>
      <c r="B20" s="11">
        <v>0.53548919612552104</v>
      </c>
      <c r="C20" s="11">
        <v>8.4908642787516031E-2</v>
      </c>
      <c r="D20" s="11">
        <v>6.306651225901506</v>
      </c>
      <c r="E20" s="11">
        <v>2.5145629063809698E-9</v>
      </c>
      <c r="F20" s="11">
        <v>0.36784169741663497</v>
      </c>
      <c r="G20" s="11">
        <v>0.70313669483440711</v>
      </c>
      <c r="H20" s="11">
        <v>0.36784169741663497</v>
      </c>
      <c r="I20" s="11">
        <v>0.70313669483440711</v>
      </c>
    </row>
  </sheetData>
  <phoneticPr fontId="5"/>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I18"/>
  <sheetViews>
    <sheetView topLeftCell="A4" workbookViewId="0">
      <selection activeCell="K23" sqref="K23"/>
    </sheetView>
  </sheetViews>
  <sheetFormatPr defaultRowHeight="13.5"/>
  <sheetData>
    <row r="1" spans="1:9">
      <c r="A1" t="s">
        <v>1123</v>
      </c>
    </row>
    <row r="2" spans="1:9" ht="14.25" thickBot="1"/>
    <row r="3" spans="1:9">
      <c r="A3" s="131" t="s">
        <v>1124</v>
      </c>
      <c r="B3" s="131"/>
    </row>
    <row r="4" spans="1:9">
      <c r="A4" s="13" t="s">
        <v>1125</v>
      </c>
      <c r="B4" s="13">
        <v>0.5648530149759895</v>
      </c>
    </row>
    <row r="5" spans="1:9">
      <c r="A5" s="13" t="s">
        <v>1126</v>
      </c>
      <c r="B5" s="13">
        <v>0.31905892852746537</v>
      </c>
    </row>
    <row r="6" spans="1:9">
      <c r="A6" s="13" t="s">
        <v>1127</v>
      </c>
      <c r="B6" s="13">
        <v>0.31498143708152204</v>
      </c>
    </row>
    <row r="7" spans="1:9">
      <c r="A7" s="13" t="s">
        <v>1128</v>
      </c>
      <c r="B7" s="13">
        <v>3.7026160841652138</v>
      </c>
    </row>
    <row r="8" spans="1:9" ht="14.25" thickBot="1">
      <c r="A8" s="11" t="s">
        <v>1129</v>
      </c>
      <c r="B8" s="11">
        <v>169</v>
      </c>
    </row>
    <row r="10" spans="1:9" ht="14.25" thickBot="1">
      <c r="A10" t="s">
        <v>1130</v>
      </c>
    </row>
    <row r="11" spans="1:9">
      <c r="A11" s="12"/>
      <c r="B11" s="12" t="s">
        <v>1135</v>
      </c>
      <c r="C11" s="12" t="s">
        <v>1136</v>
      </c>
      <c r="D11" s="12" t="s">
        <v>1137</v>
      </c>
      <c r="E11" s="12" t="s">
        <v>1138</v>
      </c>
      <c r="F11" s="12" t="s">
        <v>1139</v>
      </c>
    </row>
    <row r="12" spans="1:9">
      <c r="A12" s="13" t="s">
        <v>1131</v>
      </c>
      <c r="B12" s="13">
        <v>1</v>
      </c>
      <c r="C12" s="13">
        <v>1072.7418174176969</v>
      </c>
      <c r="D12" s="13">
        <v>1072.7418174176969</v>
      </c>
      <c r="E12" s="13">
        <v>78.248828417505493</v>
      </c>
      <c r="F12" s="13">
        <v>1.2511767166291157E-15</v>
      </c>
    </row>
    <row r="13" spans="1:9">
      <c r="A13" s="13" t="s">
        <v>1132</v>
      </c>
      <c r="B13" s="13">
        <v>167</v>
      </c>
      <c r="C13" s="13">
        <v>2289.4640997420629</v>
      </c>
      <c r="D13" s="13">
        <v>13.70936586671894</v>
      </c>
      <c r="E13" s="13"/>
      <c r="F13" s="13"/>
    </row>
    <row r="14" spans="1:9" ht="14.25" thickBot="1">
      <c r="A14" s="11" t="s">
        <v>1133</v>
      </c>
      <c r="B14" s="11">
        <v>168</v>
      </c>
      <c r="C14" s="11">
        <v>3362.2059171597598</v>
      </c>
      <c r="D14" s="11"/>
      <c r="E14" s="11"/>
      <c r="F14" s="11"/>
    </row>
    <row r="15" spans="1:9" ht="14.25" thickBot="1"/>
    <row r="16" spans="1:9">
      <c r="A16" s="12"/>
      <c r="B16" s="12" t="s">
        <v>1140</v>
      </c>
      <c r="C16" s="12" t="s">
        <v>1128</v>
      </c>
      <c r="D16" s="12" t="s">
        <v>1141</v>
      </c>
      <c r="E16" s="12" t="s">
        <v>1142</v>
      </c>
      <c r="F16" s="12" t="s">
        <v>1143</v>
      </c>
      <c r="G16" s="12" t="s">
        <v>1144</v>
      </c>
      <c r="H16" s="12" t="s">
        <v>1145</v>
      </c>
      <c r="I16" s="12" t="s">
        <v>1146</v>
      </c>
    </row>
    <row r="17" spans="1:9">
      <c r="A17" s="13" t="s">
        <v>1134</v>
      </c>
      <c r="B17" s="13">
        <v>-24.521942660937768</v>
      </c>
      <c r="C17" s="13">
        <v>8.0016169630135341</v>
      </c>
      <c r="D17" s="13">
        <v>-3.0646234097792182</v>
      </c>
      <c r="E17" s="13">
        <v>2.5419765788503336E-3</v>
      </c>
      <c r="F17" s="13">
        <v>-40.319302640278394</v>
      </c>
      <c r="G17" s="13">
        <v>-8.7245826815971377</v>
      </c>
      <c r="H17" s="13">
        <v>-40.319302640278394</v>
      </c>
      <c r="I17" s="13">
        <v>-8.7245826815971377</v>
      </c>
    </row>
    <row r="18" spans="1:9" ht="14.25" thickBot="1">
      <c r="A18" s="11" t="s">
        <v>1147</v>
      </c>
      <c r="B18" s="11">
        <v>0.43710746354326796</v>
      </c>
      <c r="C18" s="11">
        <v>4.9413919134321076E-2</v>
      </c>
      <c r="D18" s="11">
        <v>8.8458367844713077</v>
      </c>
      <c r="E18" s="11">
        <v>1.2511767166290346E-15</v>
      </c>
      <c r="F18" s="11">
        <v>0.33955099812344508</v>
      </c>
      <c r="G18" s="11">
        <v>0.53466392896309078</v>
      </c>
      <c r="H18" s="11">
        <v>0.33955099812344508</v>
      </c>
      <c r="I18" s="11">
        <v>0.53466392896309078</v>
      </c>
    </row>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2:H126"/>
  <sheetViews>
    <sheetView topLeftCell="A106" zoomScale="75" zoomScaleNormal="75" workbookViewId="0">
      <selection activeCell="B26" sqref="B26"/>
    </sheetView>
  </sheetViews>
  <sheetFormatPr defaultRowHeight="13.5"/>
  <cols>
    <col min="2" max="2" width="32" customWidth="1"/>
    <col min="3" max="3" width="16.25" customWidth="1"/>
    <col min="4" max="5" width="17.25" customWidth="1"/>
    <col min="6" max="6" width="24.375" customWidth="1"/>
  </cols>
  <sheetData>
    <row r="2" spans="1:7" ht="15">
      <c r="B2" t="s">
        <v>12</v>
      </c>
      <c r="D2" s="9">
        <v>612000</v>
      </c>
    </row>
    <row r="3" spans="1:7" ht="15">
      <c r="B3" t="s">
        <v>13</v>
      </c>
      <c r="D3" s="9">
        <v>342000</v>
      </c>
    </row>
    <row r="4" spans="1:7" ht="15">
      <c r="B4" t="s">
        <v>14</v>
      </c>
      <c r="D4" s="9">
        <v>60600</v>
      </c>
    </row>
    <row r="5" spans="1:7" ht="15">
      <c r="B5" t="s">
        <v>15</v>
      </c>
      <c r="D5" s="9">
        <v>8240</v>
      </c>
    </row>
    <row r="6" spans="1:7" ht="15">
      <c r="B6" t="s">
        <v>16</v>
      </c>
      <c r="D6" s="9">
        <v>470000</v>
      </c>
    </row>
    <row r="9" spans="1:7" ht="15">
      <c r="B9" t="s">
        <v>17</v>
      </c>
      <c r="C9" t="s">
        <v>18</v>
      </c>
      <c r="D9" s="2" t="s">
        <v>19</v>
      </c>
      <c r="E9" t="s">
        <v>23</v>
      </c>
      <c r="F9" t="s">
        <v>26</v>
      </c>
      <c r="G9" t="s">
        <v>35</v>
      </c>
    </row>
    <row r="10" spans="1:7">
      <c r="A10" t="s">
        <v>28</v>
      </c>
      <c r="B10" s="3" t="s">
        <v>342</v>
      </c>
      <c r="C10" s="4">
        <v>40337.980046296296</v>
      </c>
      <c r="D10" s="4">
        <v>42139.864664351851</v>
      </c>
      <c r="E10" t="s">
        <v>25</v>
      </c>
      <c r="F10" t="s">
        <v>27</v>
      </c>
    </row>
    <row r="11" spans="1:7">
      <c r="A11" t="s">
        <v>29</v>
      </c>
      <c r="B11" s="3" t="s">
        <v>20</v>
      </c>
      <c r="C11" t="s">
        <v>21</v>
      </c>
      <c r="D11" s="4">
        <v>42133</v>
      </c>
      <c r="E11" t="s">
        <v>30</v>
      </c>
    </row>
    <row r="12" spans="1:7">
      <c r="B12" t="s">
        <v>22</v>
      </c>
      <c r="C12" s="5">
        <v>39955.970833333333</v>
      </c>
    </row>
    <row r="13" spans="1:7">
      <c r="A13" t="s">
        <v>31</v>
      </c>
      <c r="B13" t="s">
        <v>32</v>
      </c>
      <c r="C13" s="4">
        <v>41878</v>
      </c>
      <c r="D13" s="4">
        <v>42011</v>
      </c>
      <c r="E13" t="s">
        <v>30</v>
      </c>
    </row>
    <row r="14" spans="1:7">
      <c r="A14" t="s">
        <v>33</v>
      </c>
      <c r="B14" t="s">
        <v>34</v>
      </c>
      <c r="C14" s="4">
        <v>41354</v>
      </c>
      <c r="D14" s="4">
        <v>41957</v>
      </c>
      <c r="E14" t="s">
        <v>36</v>
      </c>
      <c r="G14" t="s">
        <v>37</v>
      </c>
    </row>
    <row r="15" spans="1:7">
      <c r="A15" t="s">
        <v>39</v>
      </c>
      <c r="B15" t="s">
        <v>40</v>
      </c>
      <c r="C15" s="4">
        <v>41195</v>
      </c>
      <c r="D15" s="4">
        <v>42139</v>
      </c>
      <c r="E15" t="s">
        <v>42</v>
      </c>
      <c r="F15" t="s">
        <v>44</v>
      </c>
      <c r="G15" t="s">
        <v>38</v>
      </c>
    </row>
    <row r="16" spans="1:7">
      <c r="A16" t="s">
        <v>45</v>
      </c>
      <c r="B16" t="s">
        <v>46</v>
      </c>
      <c r="C16" s="4">
        <v>41283</v>
      </c>
      <c r="D16" s="4">
        <v>42142</v>
      </c>
      <c r="E16" t="s">
        <v>41</v>
      </c>
      <c r="F16" t="s">
        <v>43</v>
      </c>
    </row>
    <row r="17" spans="1:7">
      <c r="A17" t="s">
        <v>47</v>
      </c>
      <c r="B17" t="s">
        <v>48</v>
      </c>
      <c r="C17" s="4">
        <v>41677</v>
      </c>
      <c r="D17" t="s">
        <v>50</v>
      </c>
      <c r="E17" t="s">
        <v>51</v>
      </c>
      <c r="F17" t="s">
        <v>43</v>
      </c>
      <c r="G17" t="s">
        <v>52</v>
      </c>
    </row>
    <row r="18" spans="1:7">
      <c r="A18" t="s">
        <v>53</v>
      </c>
      <c r="B18" t="s">
        <v>54</v>
      </c>
      <c r="C18" s="5">
        <v>42101.683333333334</v>
      </c>
      <c r="D18" t="s">
        <v>57</v>
      </c>
      <c r="F18" t="s">
        <v>55</v>
      </c>
      <c r="G18" t="s">
        <v>56</v>
      </c>
    </row>
    <row r="19" spans="1:7">
      <c r="A19" t="s">
        <v>58</v>
      </c>
      <c r="B19" t="s">
        <v>59</v>
      </c>
      <c r="C19" s="4">
        <v>42142</v>
      </c>
      <c r="D19" t="s">
        <v>49</v>
      </c>
      <c r="E19" t="s">
        <v>25</v>
      </c>
      <c r="F19" t="s">
        <v>60</v>
      </c>
      <c r="G19" t="s">
        <v>61</v>
      </c>
    </row>
    <row r="20" spans="1:7">
      <c r="A20" t="s">
        <v>62</v>
      </c>
      <c r="B20" t="s">
        <v>63</v>
      </c>
      <c r="C20" s="6">
        <v>41308</v>
      </c>
      <c r="D20" t="s">
        <v>49</v>
      </c>
      <c r="E20" t="s">
        <v>24</v>
      </c>
      <c r="F20" t="s">
        <v>65</v>
      </c>
      <c r="G20" t="s">
        <v>64</v>
      </c>
    </row>
    <row r="21" spans="1:7">
      <c r="A21" t="s">
        <v>66</v>
      </c>
      <c r="B21" t="s">
        <v>67</v>
      </c>
      <c r="C21" s="6">
        <v>42055</v>
      </c>
      <c r="D21" t="s">
        <v>49</v>
      </c>
    </row>
    <row r="22" spans="1:7">
      <c r="A22" t="s">
        <v>68</v>
      </c>
      <c r="B22" s="3" t="s">
        <v>69</v>
      </c>
      <c r="C22" t="s">
        <v>70</v>
      </c>
    </row>
    <row r="23" spans="1:7">
      <c r="A23" t="s">
        <v>71</v>
      </c>
      <c r="B23" t="s">
        <v>72</v>
      </c>
      <c r="D23" t="s">
        <v>49</v>
      </c>
      <c r="E23" t="s">
        <v>73</v>
      </c>
      <c r="F23" t="s">
        <v>75</v>
      </c>
      <c r="G23" t="s">
        <v>74</v>
      </c>
    </row>
    <row r="24" spans="1:7">
      <c r="A24" t="s">
        <v>76</v>
      </c>
      <c r="B24" t="s">
        <v>80</v>
      </c>
      <c r="E24" t="s">
        <v>77</v>
      </c>
      <c r="F24" t="s">
        <v>78</v>
      </c>
    </row>
    <row r="25" spans="1:7">
      <c r="A25" t="s">
        <v>79</v>
      </c>
      <c r="B25" t="s">
        <v>81</v>
      </c>
      <c r="C25" s="7">
        <v>39600</v>
      </c>
      <c r="E25" t="s">
        <v>83</v>
      </c>
      <c r="G25" t="s">
        <v>82</v>
      </c>
    </row>
    <row r="26" spans="1:7">
      <c r="B26" t="s">
        <v>300</v>
      </c>
      <c r="C26" s="4">
        <v>42042</v>
      </c>
      <c r="D26" t="s">
        <v>301</v>
      </c>
    </row>
    <row r="27" spans="1:7">
      <c r="B27" t="s">
        <v>302</v>
      </c>
      <c r="C27" s="4">
        <v>42132</v>
      </c>
    </row>
    <row r="28" spans="1:7">
      <c r="B28" t="s">
        <v>303</v>
      </c>
      <c r="C28" s="4" t="s">
        <v>304</v>
      </c>
      <c r="D28" t="s">
        <v>306</v>
      </c>
      <c r="F28" t="s">
        <v>307</v>
      </c>
    </row>
    <row r="29" spans="1:7">
      <c r="B29" t="s">
        <v>312</v>
      </c>
      <c r="C29" s="4">
        <v>42095</v>
      </c>
      <c r="D29" t="s">
        <v>306</v>
      </c>
    </row>
    <row r="30" spans="1:7">
      <c r="B30" t="s">
        <v>315</v>
      </c>
      <c r="C30" s="4">
        <v>42108</v>
      </c>
      <c r="D30" t="s">
        <v>305</v>
      </c>
    </row>
    <row r="31" spans="1:7">
      <c r="B31" t="s">
        <v>316</v>
      </c>
      <c r="C31" s="4">
        <v>42101</v>
      </c>
      <c r="D31" t="s">
        <v>305</v>
      </c>
    </row>
    <row r="32" spans="1:7">
      <c r="B32" t="s">
        <v>317</v>
      </c>
      <c r="C32" s="4">
        <v>42125</v>
      </c>
      <c r="D32" t="s">
        <v>318</v>
      </c>
    </row>
    <row r="33" spans="2:5">
      <c r="B33" t="s">
        <v>320</v>
      </c>
      <c r="C33" s="4">
        <v>42036</v>
      </c>
      <c r="D33" s="4">
        <v>42044</v>
      </c>
    </row>
    <row r="34" spans="2:5">
      <c r="B34" t="s">
        <v>322</v>
      </c>
      <c r="C34" s="4">
        <v>42108</v>
      </c>
      <c r="D34" t="s">
        <v>49</v>
      </c>
    </row>
    <row r="35" spans="2:5">
      <c r="B35" t="s">
        <v>84</v>
      </c>
    </row>
    <row r="38" spans="2:5">
      <c r="C38" t="s">
        <v>118</v>
      </c>
      <c r="D38" t="s">
        <v>120</v>
      </c>
      <c r="E38" t="s">
        <v>119</v>
      </c>
    </row>
    <row r="39" spans="2:5">
      <c r="B39" s="8" t="s">
        <v>338</v>
      </c>
      <c r="C39" s="8">
        <v>28500</v>
      </c>
      <c r="D39">
        <v>171</v>
      </c>
      <c r="E39">
        <v>50</v>
      </c>
    </row>
    <row r="40" spans="2:5">
      <c r="B40" t="s">
        <v>85</v>
      </c>
      <c r="C40" s="8">
        <v>18300</v>
      </c>
      <c r="D40">
        <v>179</v>
      </c>
      <c r="E40">
        <v>48</v>
      </c>
    </row>
    <row r="41" spans="2:5">
      <c r="B41" t="s">
        <v>86</v>
      </c>
      <c r="C41" s="8">
        <v>15700</v>
      </c>
      <c r="D41">
        <v>144</v>
      </c>
      <c r="E41">
        <v>50</v>
      </c>
    </row>
    <row r="42" spans="2:5">
      <c r="B42" t="s">
        <v>87</v>
      </c>
      <c r="C42" s="8">
        <v>14300</v>
      </c>
      <c r="D42">
        <v>135</v>
      </c>
      <c r="E42">
        <v>50</v>
      </c>
    </row>
    <row r="43" spans="2:5">
      <c r="B43" t="s">
        <v>88</v>
      </c>
      <c r="C43" s="8">
        <v>17400</v>
      </c>
      <c r="D43">
        <v>106</v>
      </c>
      <c r="E43">
        <v>49</v>
      </c>
    </row>
    <row r="44" spans="2:5">
      <c r="B44" t="s">
        <v>89</v>
      </c>
      <c r="C44" s="8">
        <v>14000</v>
      </c>
      <c r="D44">
        <v>65</v>
      </c>
      <c r="E44">
        <v>50</v>
      </c>
    </row>
    <row r="45" spans="2:5">
      <c r="B45" t="s">
        <v>90</v>
      </c>
      <c r="C45" s="8">
        <v>10600</v>
      </c>
      <c r="D45">
        <v>59</v>
      </c>
      <c r="E45">
        <v>48</v>
      </c>
    </row>
    <row r="46" spans="2:5">
      <c r="B46" t="s">
        <v>91</v>
      </c>
      <c r="C46" s="8">
        <v>9040</v>
      </c>
      <c r="D46">
        <v>50</v>
      </c>
      <c r="E46">
        <v>25</v>
      </c>
    </row>
    <row r="47" spans="2:5">
      <c r="B47" t="s">
        <v>92</v>
      </c>
      <c r="C47" s="8">
        <v>6150</v>
      </c>
      <c r="D47">
        <v>44</v>
      </c>
      <c r="E47">
        <v>14</v>
      </c>
    </row>
    <row r="48" spans="2:5">
      <c r="B48" t="s">
        <v>93</v>
      </c>
      <c r="C48" s="8">
        <v>3880</v>
      </c>
      <c r="D48">
        <v>28</v>
      </c>
      <c r="E48">
        <v>6</v>
      </c>
    </row>
    <row r="49" spans="2:5">
      <c r="C49" t="s">
        <v>337</v>
      </c>
      <c r="D49" t="s">
        <v>336</v>
      </c>
    </row>
    <row r="50" spans="2:5">
      <c r="B50" t="s">
        <v>94</v>
      </c>
      <c r="C50" s="8">
        <v>15500</v>
      </c>
      <c r="D50">
        <v>10000</v>
      </c>
    </row>
    <row r="51" spans="2:5">
      <c r="B51" t="s">
        <v>95</v>
      </c>
      <c r="C51" s="8">
        <v>15900</v>
      </c>
      <c r="D51">
        <v>10500</v>
      </c>
    </row>
    <row r="52" spans="2:5">
      <c r="B52" t="s">
        <v>96</v>
      </c>
      <c r="C52" s="8">
        <v>19400</v>
      </c>
      <c r="D52">
        <v>13900</v>
      </c>
    </row>
    <row r="53" spans="2:5">
      <c r="B53" t="s">
        <v>97</v>
      </c>
      <c r="C53" s="8">
        <v>20100</v>
      </c>
      <c r="D53" s="8">
        <v>15500</v>
      </c>
    </row>
    <row r="54" spans="2:5">
      <c r="B54" t="s">
        <v>98</v>
      </c>
      <c r="C54" s="8">
        <v>17300</v>
      </c>
      <c r="D54" s="8">
        <v>14500</v>
      </c>
    </row>
    <row r="55" spans="2:5">
      <c r="B55" t="s">
        <v>99</v>
      </c>
      <c r="C55" s="8">
        <v>14000</v>
      </c>
      <c r="D55" s="8">
        <v>9620</v>
      </c>
    </row>
    <row r="56" spans="2:5">
      <c r="B56" t="s">
        <v>100</v>
      </c>
      <c r="C56" s="8">
        <v>13900</v>
      </c>
      <c r="D56" s="8">
        <v>9210</v>
      </c>
    </row>
    <row r="57" spans="2:5">
      <c r="B57" t="s">
        <v>101</v>
      </c>
      <c r="C57" s="8">
        <v>14000</v>
      </c>
      <c r="D57" s="8">
        <v>9660</v>
      </c>
    </row>
    <row r="58" spans="2:5">
      <c r="B58" t="s">
        <v>102</v>
      </c>
      <c r="C58" s="8">
        <v>13500</v>
      </c>
      <c r="D58" s="8">
        <v>9460</v>
      </c>
    </row>
    <row r="59" spans="2:5">
      <c r="B59" t="s">
        <v>103</v>
      </c>
      <c r="C59" s="8">
        <v>33200</v>
      </c>
      <c r="D59" s="8">
        <v>22500</v>
      </c>
    </row>
    <row r="60" spans="2:5">
      <c r="B60" t="s">
        <v>104</v>
      </c>
      <c r="C60" s="8">
        <v>28900</v>
      </c>
      <c r="D60" s="8">
        <v>22500</v>
      </c>
    </row>
    <row r="61" spans="2:5">
      <c r="B61" t="s">
        <v>105</v>
      </c>
      <c r="C61" s="8">
        <v>29200</v>
      </c>
      <c r="D61" s="8">
        <v>23000</v>
      </c>
    </row>
    <row r="63" spans="2:5">
      <c r="D63" t="s">
        <v>120</v>
      </c>
      <c r="E63" t="s">
        <v>119</v>
      </c>
    </row>
    <row r="64" spans="2:5">
      <c r="B64" t="s">
        <v>106</v>
      </c>
      <c r="D64">
        <v>52</v>
      </c>
      <c r="E64">
        <v>12</v>
      </c>
    </row>
    <row r="65" spans="2:5">
      <c r="B65" t="s">
        <v>107</v>
      </c>
      <c r="D65">
        <v>41</v>
      </c>
      <c r="E65">
        <v>10</v>
      </c>
    </row>
    <row r="66" spans="2:5">
      <c r="B66" t="s">
        <v>108</v>
      </c>
      <c r="D66">
        <v>56</v>
      </c>
      <c r="E66">
        <v>12</v>
      </c>
    </row>
    <row r="67" spans="2:5">
      <c r="B67" t="s">
        <v>109</v>
      </c>
      <c r="D67">
        <v>63</v>
      </c>
      <c r="E67">
        <v>16</v>
      </c>
    </row>
    <row r="68" spans="2:5">
      <c r="B68" t="s">
        <v>110</v>
      </c>
      <c r="D68">
        <v>56</v>
      </c>
      <c r="E68">
        <v>15</v>
      </c>
    </row>
    <row r="69" spans="2:5">
      <c r="B69" t="s">
        <v>111</v>
      </c>
      <c r="D69">
        <v>59</v>
      </c>
      <c r="E69">
        <v>15</v>
      </c>
    </row>
    <row r="70" spans="2:5">
      <c r="B70" t="s">
        <v>112</v>
      </c>
      <c r="D70">
        <v>59</v>
      </c>
      <c r="E70">
        <v>15</v>
      </c>
    </row>
    <row r="71" spans="2:5">
      <c r="B71" t="s">
        <v>113</v>
      </c>
      <c r="D71">
        <v>56</v>
      </c>
      <c r="E71">
        <v>13</v>
      </c>
    </row>
    <row r="72" spans="2:5">
      <c r="B72" t="s">
        <v>114</v>
      </c>
      <c r="D72">
        <v>78</v>
      </c>
      <c r="E72">
        <v>18</v>
      </c>
    </row>
    <row r="73" spans="2:5">
      <c r="B73" t="s">
        <v>115</v>
      </c>
      <c r="D73">
        <v>54</v>
      </c>
      <c r="E73">
        <v>13</v>
      </c>
    </row>
    <row r="74" spans="2:5">
      <c r="B74" t="s">
        <v>116</v>
      </c>
      <c r="D74">
        <v>68</v>
      </c>
      <c r="E74">
        <v>18</v>
      </c>
    </row>
    <row r="75" spans="2:5">
      <c r="B75" t="s">
        <v>117</v>
      </c>
      <c r="D75">
        <v>63</v>
      </c>
      <c r="E75">
        <v>13</v>
      </c>
    </row>
    <row r="76" spans="2:5" ht="17.25" customHeight="1"/>
    <row r="78" spans="2:5" ht="18.75" customHeight="1">
      <c r="B78" t="s">
        <v>324</v>
      </c>
      <c r="D78">
        <v>37</v>
      </c>
      <c r="E78">
        <v>43</v>
      </c>
    </row>
    <row r="79" spans="2:5">
      <c r="B79" t="s">
        <v>325</v>
      </c>
      <c r="D79">
        <v>47</v>
      </c>
      <c r="E79">
        <v>64</v>
      </c>
    </row>
    <row r="80" spans="2:5">
      <c r="B80" t="s">
        <v>326</v>
      </c>
      <c r="D80">
        <v>13</v>
      </c>
      <c r="E80">
        <v>47</v>
      </c>
    </row>
    <row r="81" spans="2:5">
      <c r="B81" t="s">
        <v>327</v>
      </c>
      <c r="D81">
        <v>21</v>
      </c>
      <c r="E81">
        <v>50</v>
      </c>
    </row>
    <row r="82" spans="2:5">
      <c r="B82" t="s">
        <v>328</v>
      </c>
      <c r="D82">
        <v>18</v>
      </c>
      <c r="E82">
        <v>67</v>
      </c>
    </row>
    <row r="83" spans="2:5" ht="18.75" customHeight="1">
      <c r="B83" t="s">
        <v>329</v>
      </c>
      <c r="D83">
        <v>24</v>
      </c>
      <c r="E83">
        <v>59</v>
      </c>
    </row>
    <row r="84" spans="2:5">
      <c r="B84" t="s">
        <v>330</v>
      </c>
      <c r="D84">
        <v>23</v>
      </c>
      <c r="E84">
        <v>55</v>
      </c>
    </row>
    <row r="85" spans="2:5" ht="18.75" customHeight="1">
      <c r="B85" t="s">
        <v>331</v>
      </c>
      <c r="D85">
        <v>24</v>
      </c>
      <c r="E85">
        <v>56</v>
      </c>
    </row>
    <row r="86" spans="2:5">
      <c r="B86" t="s">
        <v>332</v>
      </c>
      <c r="D86">
        <v>17</v>
      </c>
      <c r="E86">
        <v>57</v>
      </c>
    </row>
    <row r="87" spans="2:5">
      <c r="B87" t="s">
        <v>333</v>
      </c>
      <c r="D87">
        <v>21</v>
      </c>
      <c r="E87">
        <v>64</v>
      </c>
    </row>
    <row r="88" spans="2:5">
      <c r="B88" t="s">
        <v>334</v>
      </c>
      <c r="D88">
        <v>22</v>
      </c>
      <c r="E88">
        <v>59</v>
      </c>
    </row>
    <row r="89" spans="2:5">
      <c r="B89" t="s">
        <v>335</v>
      </c>
      <c r="D89">
        <v>17</v>
      </c>
      <c r="E89">
        <v>48</v>
      </c>
    </row>
    <row r="90" spans="2:5" ht="18.75" customHeight="1"/>
    <row r="92" spans="2:5">
      <c r="D92" t="s">
        <v>120</v>
      </c>
      <c r="E92" t="s">
        <v>119</v>
      </c>
    </row>
    <row r="93" spans="2:5">
      <c r="B93" t="s">
        <v>121</v>
      </c>
      <c r="D93">
        <v>29</v>
      </c>
      <c r="E93">
        <v>7</v>
      </c>
    </row>
    <row r="94" spans="2:5">
      <c r="B94" t="s">
        <v>122</v>
      </c>
      <c r="D94">
        <v>26</v>
      </c>
      <c r="E94">
        <v>5</v>
      </c>
    </row>
    <row r="95" spans="2:5">
      <c r="B95" t="s">
        <v>123</v>
      </c>
      <c r="D95">
        <v>12</v>
      </c>
      <c r="E95">
        <v>3</v>
      </c>
    </row>
    <row r="96" spans="2:5">
      <c r="B96" t="s">
        <v>124</v>
      </c>
      <c r="D96">
        <v>9</v>
      </c>
      <c r="E96">
        <v>3</v>
      </c>
    </row>
    <row r="97" spans="2:8">
      <c r="B97" t="s">
        <v>125</v>
      </c>
      <c r="D97">
        <v>12</v>
      </c>
      <c r="E97">
        <v>4</v>
      </c>
    </row>
    <row r="98" spans="2:8">
      <c r="B98" t="s">
        <v>126</v>
      </c>
      <c r="D98">
        <v>5</v>
      </c>
      <c r="E98">
        <v>5</v>
      </c>
    </row>
    <row r="99" spans="2:8">
      <c r="B99" t="s">
        <v>127</v>
      </c>
      <c r="D99">
        <v>4</v>
      </c>
      <c r="E99">
        <v>5</v>
      </c>
    </row>
    <row r="100" spans="2:8">
      <c r="B100" t="s">
        <v>128</v>
      </c>
      <c r="D100">
        <v>5</v>
      </c>
      <c r="E100">
        <v>4</v>
      </c>
    </row>
    <row r="101" spans="2:8">
      <c r="B101" t="s">
        <v>129</v>
      </c>
      <c r="D101">
        <v>5</v>
      </c>
      <c r="E101">
        <v>4</v>
      </c>
    </row>
    <row r="102" spans="2:8">
      <c r="B102" t="s">
        <v>130</v>
      </c>
      <c r="D102">
        <v>3</v>
      </c>
      <c r="E102">
        <v>5</v>
      </c>
    </row>
    <row r="104" spans="2:8" ht="27">
      <c r="C104" s="10" t="s">
        <v>339</v>
      </c>
      <c r="D104" s="10" t="s">
        <v>340</v>
      </c>
    </row>
    <row r="105" spans="2:8">
      <c r="B105">
        <v>2015</v>
      </c>
      <c r="C105">
        <f>+G105*12/5</f>
        <v>410.4</v>
      </c>
      <c r="D105">
        <f>+H105*12/5</f>
        <v>69.599999999999994</v>
      </c>
      <c r="E105">
        <f t="shared" ref="E105:E114" si="0">+D105/C105</f>
        <v>0.16959064327485379</v>
      </c>
      <c r="G105">
        <v>171</v>
      </c>
      <c r="H105">
        <v>29</v>
      </c>
    </row>
    <row r="106" spans="2:8">
      <c r="B106">
        <f>+B105-1</f>
        <v>2014</v>
      </c>
      <c r="C106">
        <v>179</v>
      </c>
      <c r="D106">
        <v>26</v>
      </c>
      <c r="E106">
        <f t="shared" si="0"/>
        <v>0.14525139664804471</v>
      </c>
    </row>
    <row r="107" spans="2:8">
      <c r="B107">
        <f>+B106-1</f>
        <v>2013</v>
      </c>
      <c r="C107">
        <v>144</v>
      </c>
      <c r="D107">
        <v>12</v>
      </c>
      <c r="E107">
        <f t="shared" si="0"/>
        <v>8.3333333333333329E-2</v>
      </c>
    </row>
    <row r="108" spans="2:8">
      <c r="B108">
        <f t="shared" ref="B108:B114" si="1">+B107-1</f>
        <v>2012</v>
      </c>
      <c r="C108">
        <v>135</v>
      </c>
      <c r="D108">
        <v>9</v>
      </c>
      <c r="E108">
        <f t="shared" si="0"/>
        <v>6.6666666666666666E-2</v>
      </c>
    </row>
    <row r="109" spans="2:8">
      <c r="B109">
        <f t="shared" si="1"/>
        <v>2011</v>
      </c>
      <c r="C109">
        <v>106</v>
      </c>
      <c r="D109">
        <v>12</v>
      </c>
      <c r="E109">
        <f t="shared" si="0"/>
        <v>0.11320754716981132</v>
      </c>
    </row>
    <row r="110" spans="2:8">
      <c r="B110">
        <f t="shared" si="1"/>
        <v>2010</v>
      </c>
      <c r="C110">
        <v>65</v>
      </c>
      <c r="D110">
        <v>5</v>
      </c>
      <c r="E110">
        <f t="shared" si="0"/>
        <v>7.6923076923076927E-2</v>
      </c>
    </row>
    <row r="111" spans="2:8">
      <c r="B111">
        <f t="shared" si="1"/>
        <v>2009</v>
      </c>
      <c r="C111">
        <v>59</v>
      </c>
      <c r="D111">
        <v>4</v>
      </c>
      <c r="E111">
        <f t="shared" si="0"/>
        <v>6.7796610169491525E-2</v>
      </c>
    </row>
    <row r="112" spans="2:8">
      <c r="B112">
        <f t="shared" si="1"/>
        <v>2008</v>
      </c>
      <c r="C112">
        <v>50</v>
      </c>
      <c r="D112">
        <v>5</v>
      </c>
      <c r="E112">
        <f t="shared" si="0"/>
        <v>0.1</v>
      </c>
    </row>
    <row r="113" spans="2:6">
      <c r="B113">
        <f t="shared" si="1"/>
        <v>2007</v>
      </c>
      <c r="C113">
        <v>44</v>
      </c>
      <c r="D113">
        <v>5</v>
      </c>
      <c r="E113">
        <f t="shared" si="0"/>
        <v>0.11363636363636363</v>
      </c>
    </row>
    <row r="114" spans="2:6">
      <c r="B114">
        <f t="shared" si="1"/>
        <v>2006</v>
      </c>
      <c r="C114">
        <v>28</v>
      </c>
      <c r="D114">
        <v>3</v>
      </c>
      <c r="E114">
        <f t="shared" si="0"/>
        <v>0.10714285714285714</v>
      </c>
    </row>
    <row r="116" spans="2:6" ht="27">
      <c r="C116" s="10" t="s">
        <v>339</v>
      </c>
      <c r="D116" s="10" t="s">
        <v>340</v>
      </c>
      <c r="E116" t="s">
        <v>341</v>
      </c>
    </row>
    <row r="117" spans="2:6">
      <c r="B117">
        <v>0</v>
      </c>
      <c r="C117">
        <v>410</v>
      </c>
      <c r="D117">
        <v>70</v>
      </c>
      <c r="E117">
        <f>444.58*B118^(-1.056)</f>
        <v>444.58</v>
      </c>
      <c r="F117">
        <f>444.58*B118^(-1)</f>
        <v>444.58</v>
      </c>
    </row>
    <row r="118" spans="2:6">
      <c r="B118">
        <v>1</v>
      </c>
      <c r="C118">
        <v>179</v>
      </c>
      <c r="D118">
        <v>26</v>
      </c>
      <c r="E118">
        <f t="shared" ref="E118:E125" si="2">444.58*B119^(-1.056)</f>
        <v>213.82685389743276</v>
      </c>
      <c r="F118">
        <f t="shared" ref="F118:F125" si="3">444.58*B119^(-1)</f>
        <v>222.29</v>
      </c>
    </row>
    <row r="119" spans="2:6">
      <c r="B119">
        <v>2</v>
      </c>
      <c r="C119">
        <v>144</v>
      </c>
      <c r="D119">
        <v>12</v>
      </c>
      <c r="E119">
        <f t="shared" si="2"/>
        <v>139.3509316277179</v>
      </c>
      <c r="F119">
        <f t="shared" si="3"/>
        <v>148.19333333333333</v>
      </c>
    </row>
    <row r="120" spans="2:6">
      <c r="B120">
        <v>3</v>
      </c>
      <c r="C120">
        <v>135</v>
      </c>
      <c r="D120">
        <v>9</v>
      </c>
      <c r="E120">
        <f t="shared" si="2"/>
        <v>102.8429606542671</v>
      </c>
      <c r="F120">
        <f t="shared" si="3"/>
        <v>111.145</v>
      </c>
    </row>
    <row r="121" spans="2:6">
      <c r="B121">
        <v>4</v>
      </c>
      <c r="C121">
        <v>106</v>
      </c>
      <c r="D121">
        <v>12</v>
      </c>
      <c r="E121">
        <f t="shared" si="2"/>
        <v>81.252661754802347</v>
      </c>
      <c r="F121">
        <f t="shared" si="3"/>
        <v>88.915999999999997</v>
      </c>
    </row>
    <row r="122" spans="2:6">
      <c r="B122">
        <v>5</v>
      </c>
      <c r="C122">
        <v>65</v>
      </c>
      <c r="D122">
        <v>5</v>
      </c>
      <c r="E122">
        <f t="shared" si="2"/>
        <v>67.02274348290787</v>
      </c>
      <c r="F122">
        <f t="shared" si="3"/>
        <v>74.096666666666664</v>
      </c>
    </row>
    <row r="123" spans="2:6">
      <c r="B123">
        <v>6</v>
      </c>
      <c r="C123">
        <v>59</v>
      </c>
      <c r="D123">
        <v>4</v>
      </c>
      <c r="E123">
        <f t="shared" si="2"/>
        <v>56.954283311749556</v>
      </c>
      <c r="F123">
        <f t="shared" si="3"/>
        <v>63.511428571428567</v>
      </c>
    </row>
    <row r="124" spans="2:6">
      <c r="B124">
        <v>7</v>
      </c>
      <c r="C124">
        <v>50</v>
      </c>
      <c r="D124">
        <v>5</v>
      </c>
      <c r="E124">
        <f t="shared" si="2"/>
        <v>49.463733686174372</v>
      </c>
      <c r="F124">
        <f t="shared" si="3"/>
        <v>55.572499999999998</v>
      </c>
    </row>
    <row r="125" spans="2:6">
      <c r="B125">
        <v>8</v>
      </c>
      <c r="C125">
        <v>44</v>
      </c>
      <c r="D125">
        <v>5</v>
      </c>
      <c r="E125">
        <f t="shared" si="2"/>
        <v>43.67871281999394</v>
      </c>
      <c r="F125">
        <f t="shared" si="3"/>
        <v>49.397777777777776</v>
      </c>
    </row>
    <row r="126" spans="2:6">
      <c r="B126">
        <v>9</v>
      </c>
      <c r="C126">
        <v>28</v>
      </c>
      <c r="D126">
        <v>3</v>
      </c>
    </row>
  </sheetData>
  <phoneticPr fontId="5"/>
  <hyperlinks>
    <hyperlink ref="B11" r:id="rId1"/>
    <hyperlink ref="B22" r:id="rId2"/>
    <hyperlink ref="B10" r:id="rId3" location="main"/>
  </hyperlinks>
  <pageMargins left="0.7" right="0.7" top="0.75" bottom="0.75" header="0.3" footer="0.3"/>
  <pageSetup paperSize="9" orientation="portrait" horizontalDpi="300" verticalDpi="300" r:id="rId4"/>
  <drawing r:id="rId5"/>
</worksheet>
</file>

<file path=xl/worksheets/sheet20.xml><?xml version="1.0" encoding="utf-8"?>
<worksheet xmlns="http://schemas.openxmlformats.org/spreadsheetml/2006/main" xmlns:r="http://schemas.openxmlformats.org/officeDocument/2006/relationships">
  <dimension ref="A1:I19"/>
  <sheetViews>
    <sheetView workbookViewId="0">
      <selection activeCell="H28" sqref="H28"/>
    </sheetView>
  </sheetViews>
  <sheetFormatPr defaultRowHeight="13.5"/>
  <sheetData>
    <row r="1" spans="1:9">
      <c r="A1" t="s">
        <v>1123</v>
      </c>
    </row>
    <row r="2" spans="1:9" ht="14.25" thickBot="1"/>
    <row r="3" spans="1:9">
      <c r="A3" s="131" t="s">
        <v>1124</v>
      </c>
      <c r="B3" s="131"/>
    </row>
    <row r="4" spans="1:9">
      <c r="A4" s="13" t="s">
        <v>1125</v>
      </c>
      <c r="B4" s="13">
        <v>0.69252637895191183</v>
      </c>
    </row>
    <row r="5" spans="1:9">
      <c r="A5" s="13" t="s">
        <v>1126</v>
      </c>
      <c r="B5" s="13">
        <v>0.479592785544247</v>
      </c>
    </row>
    <row r="6" spans="1:9">
      <c r="A6" s="13" t="s">
        <v>1127</v>
      </c>
      <c r="B6" s="13">
        <v>0.47339746156263085</v>
      </c>
    </row>
    <row r="7" spans="1:9">
      <c r="A7" s="13" t="s">
        <v>1128</v>
      </c>
      <c r="B7" s="13">
        <v>3.3043591420355884</v>
      </c>
    </row>
    <row r="8" spans="1:9" ht="14.25" thickBot="1">
      <c r="A8" s="11" t="s">
        <v>1129</v>
      </c>
      <c r="B8" s="11">
        <v>171</v>
      </c>
    </row>
    <row r="10" spans="1:9" ht="14.25" thickBot="1">
      <c r="A10" t="s">
        <v>1130</v>
      </c>
    </row>
    <row r="11" spans="1:9">
      <c r="A11" s="12"/>
      <c r="B11" s="12" t="s">
        <v>1135</v>
      </c>
      <c r="C11" s="12" t="s">
        <v>1136</v>
      </c>
      <c r="D11" s="12" t="s">
        <v>1137</v>
      </c>
      <c r="E11" s="12" t="s">
        <v>1138</v>
      </c>
      <c r="F11" s="12" t="s">
        <v>1139</v>
      </c>
    </row>
    <row r="12" spans="1:9">
      <c r="A12" s="13" t="s">
        <v>1131</v>
      </c>
      <c r="B12" s="13">
        <v>2</v>
      </c>
      <c r="C12" s="13">
        <v>1690.4919289665966</v>
      </c>
      <c r="D12" s="13">
        <v>845.24596448329828</v>
      </c>
      <c r="E12" s="13">
        <v>77.412058992779407</v>
      </c>
      <c r="F12" s="13">
        <v>1.488805355018621E-24</v>
      </c>
    </row>
    <row r="13" spans="1:9">
      <c r="A13" s="13" t="s">
        <v>1132</v>
      </c>
      <c r="B13" s="13">
        <v>168</v>
      </c>
      <c r="C13" s="13">
        <v>1834.3566090451006</v>
      </c>
      <c r="D13" s="13">
        <v>10.91878933955417</v>
      </c>
      <c r="E13" s="13"/>
      <c r="F13" s="13"/>
    </row>
    <row r="14" spans="1:9" ht="14.25" thickBot="1">
      <c r="A14" s="11" t="s">
        <v>1133</v>
      </c>
      <c r="B14" s="11">
        <v>170</v>
      </c>
      <c r="C14" s="11">
        <v>3524.8485380116972</v>
      </c>
      <c r="D14" s="11"/>
      <c r="E14" s="11"/>
      <c r="F14" s="11"/>
    </row>
    <row r="15" spans="1:9" ht="14.25" thickBot="1"/>
    <row r="16" spans="1:9">
      <c r="A16" s="12"/>
      <c r="B16" s="12" t="s">
        <v>1140</v>
      </c>
      <c r="C16" s="12" t="s">
        <v>1128</v>
      </c>
      <c r="D16" s="12" t="s">
        <v>1141</v>
      </c>
      <c r="E16" s="12" t="s">
        <v>1142</v>
      </c>
      <c r="F16" s="12" t="s">
        <v>1143</v>
      </c>
      <c r="G16" s="12" t="s">
        <v>1144</v>
      </c>
      <c r="H16" s="12" t="s">
        <v>1145</v>
      </c>
      <c r="I16" s="12" t="s">
        <v>1146</v>
      </c>
    </row>
    <row r="17" spans="1:9">
      <c r="A17" s="13" t="s">
        <v>1134</v>
      </c>
      <c r="B17" s="13">
        <v>-52.575037118089043</v>
      </c>
      <c r="C17" s="13">
        <v>7.9763406875694356</v>
      </c>
      <c r="D17" s="13">
        <v>-6.5913730590800279</v>
      </c>
      <c r="E17" s="13">
        <v>5.3960443404717984E-10</v>
      </c>
      <c r="F17" s="13">
        <v>-68.321810783002604</v>
      </c>
      <c r="G17" s="13">
        <v>-36.828263453175488</v>
      </c>
      <c r="H17" s="13">
        <v>-68.321810783002604</v>
      </c>
      <c r="I17" s="13">
        <v>-36.828263453175488</v>
      </c>
    </row>
    <row r="18" spans="1:9">
      <c r="A18" s="13" t="s">
        <v>1147</v>
      </c>
      <c r="B18" s="13">
        <v>0.39603790813659007</v>
      </c>
      <c r="C18" s="13">
        <v>4.4391163719640594E-2</v>
      </c>
      <c r="D18" s="13">
        <v>8.9215482305854845</v>
      </c>
      <c r="E18" s="13">
        <v>7.6144636675592592E-16</v>
      </c>
      <c r="F18" s="13">
        <v>0.30840153010365673</v>
      </c>
      <c r="G18" s="13">
        <v>0.4836742861695234</v>
      </c>
      <c r="H18" s="13">
        <v>0.30840153010365673</v>
      </c>
      <c r="I18" s="13">
        <v>0.4836742861695234</v>
      </c>
    </row>
    <row r="19" spans="1:9" ht="14.25" thickBot="1">
      <c r="A19" s="11" t="s">
        <v>1148</v>
      </c>
      <c r="B19" s="11">
        <v>0.42082282936200355</v>
      </c>
      <c r="C19" s="11">
        <v>6.1158861821134683E-2</v>
      </c>
      <c r="D19" s="11">
        <v>6.8808152544228625</v>
      </c>
      <c r="E19" s="11">
        <v>1.1258485559324878E-10</v>
      </c>
      <c r="F19" s="11">
        <v>0.30008391004753848</v>
      </c>
      <c r="G19" s="11">
        <v>0.54156174867646856</v>
      </c>
      <c r="H19" s="11">
        <v>0.30008391004753848</v>
      </c>
      <c r="I19" s="11">
        <v>0.54156174867646856</v>
      </c>
    </row>
  </sheetData>
  <phoneticPr fontId="5"/>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I18"/>
  <sheetViews>
    <sheetView topLeftCell="A16" workbookViewId="0">
      <selection activeCell="E50" sqref="E50"/>
    </sheetView>
  </sheetViews>
  <sheetFormatPr defaultRowHeight="13.5"/>
  <sheetData>
    <row r="1" spans="1:9">
      <c r="A1" t="s">
        <v>1123</v>
      </c>
    </row>
    <row r="2" spans="1:9" ht="14.25" thickBot="1"/>
    <row r="3" spans="1:9">
      <c r="A3" s="131" t="s">
        <v>1124</v>
      </c>
      <c r="B3" s="131"/>
    </row>
    <row r="4" spans="1:9">
      <c r="A4" s="13" t="s">
        <v>1125</v>
      </c>
      <c r="B4" s="13">
        <v>0.53230367882960616</v>
      </c>
    </row>
    <row r="5" spans="1:9">
      <c r="A5" s="13" t="s">
        <v>1126</v>
      </c>
      <c r="B5" s="13">
        <v>0.28334720649553247</v>
      </c>
    </row>
    <row r="6" spans="1:9">
      <c r="A6" s="13" t="s">
        <v>1127</v>
      </c>
      <c r="B6" s="13">
        <v>0.2791066574215415</v>
      </c>
    </row>
    <row r="7" spans="1:9">
      <c r="A7" s="13" t="s">
        <v>1128</v>
      </c>
      <c r="B7" s="13">
        <v>3.8661729402373859</v>
      </c>
    </row>
    <row r="8" spans="1:9" ht="14.25" thickBot="1">
      <c r="A8" s="11" t="s">
        <v>1129</v>
      </c>
      <c r="B8" s="11">
        <v>171</v>
      </c>
    </row>
    <row r="10" spans="1:9" ht="14.25" thickBot="1">
      <c r="A10" t="s">
        <v>1130</v>
      </c>
    </row>
    <row r="11" spans="1:9">
      <c r="A11" s="12"/>
      <c r="B11" s="12" t="s">
        <v>1135</v>
      </c>
      <c r="C11" s="12" t="s">
        <v>1136</v>
      </c>
      <c r="D11" s="12" t="s">
        <v>1137</v>
      </c>
      <c r="E11" s="12" t="s">
        <v>1138</v>
      </c>
      <c r="F11" s="12" t="s">
        <v>1139</v>
      </c>
    </row>
    <row r="12" spans="1:9">
      <c r="A12" s="13" t="s">
        <v>1131</v>
      </c>
      <c r="B12" s="13">
        <v>1</v>
      </c>
      <c r="C12" s="13">
        <v>998.75598656547618</v>
      </c>
      <c r="D12" s="13">
        <v>998.75598656547618</v>
      </c>
      <c r="E12" s="13">
        <v>66.81851843984542</v>
      </c>
      <c r="F12" s="13">
        <v>6.738817901306212E-14</v>
      </c>
    </row>
    <row r="13" spans="1:9">
      <c r="A13" s="13" t="s">
        <v>1132</v>
      </c>
      <c r="B13" s="13">
        <v>169</v>
      </c>
      <c r="C13" s="13">
        <v>2526.092551446221</v>
      </c>
      <c r="D13" s="13">
        <v>14.947293203823794</v>
      </c>
      <c r="E13" s="13"/>
      <c r="F13" s="13"/>
    </row>
    <row r="14" spans="1:9" ht="14.25" thickBot="1">
      <c r="A14" s="11" t="s">
        <v>1133</v>
      </c>
      <c r="B14" s="11">
        <v>170</v>
      </c>
      <c r="C14" s="11">
        <v>3524.8485380116972</v>
      </c>
      <c r="D14" s="11"/>
      <c r="E14" s="11"/>
      <c r="F14" s="11"/>
    </row>
    <row r="15" spans="1:9" ht="14.25" thickBot="1"/>
    <row r="16" spans="1:9">
      <c r="A16" s="12"/>
      <c r="B16" s="12" t="s">
        <v>1140</v>
      </c>
      <c r="C16" s="12" t="s">
        <v>1128</v>
      </c>
      <c r="D16" s="12" t="s">
        <v>1141</v>
      </c>
      <c r="E16" s="12" t="s">
        <v>1142</v>
      </c>
      <c r="F16" s="12" t="s">
        <v>1143</v>
      </c>
      <c r="G16" s="12" t="s">
        <v>1144</v>
      </c>
      <c r="H16" s="12" t="s">
        <v>1145</v>
      </c>
      <c r="I16" s="12" t="s">
        <v>1146</v>
      </c>
    </row>
    <row r="17" spans="1:9">
      <c r="A17" s="13" t="s">
        <v>1134</v>
      </c>
      <c r="B17" s="13">
        <v>-3.2234931631303851</v>
      </c>
      <c r="C17" s="13">
        <v>6.0422406266931254</v>
      </c>
      <c r="D17" s="13">
        <v>-0.53349301398057358</v>
      </c>
      <c r="E17" s="13">
        <v>0.59439328349355303</v>
      </c>
      <c r="F17" s="13">
        <v>-15.151483087577574</v>
      </c>
      <c r="G17" s="13">
        <v>8.7044967613168041</v>
      </c>
      <c r="H17" s="13">
        <v>-15.151483087577574</v>
      </c>
      <c r="I17" s="13">
        <v>8.7044967613168041</v>
      </c>
    </row>
    <row r="18" spans="1:9" ht="14.25" thickBot="1">
      <c r="A18" s="11" t="s">
        <v>1147</v>
      </c>
      <c r="B18" s="11">
        <v>0.84462751748638765</v>
      </c>
      <c r="C18" s="11">
        <v>0.10332771024287318</v>
      </c>
      <c r="D18" s="11">
        <v>8.1742595040679724</v>
      </c>
      <c r="E18" s="11">
        <v>6.7388179013057702E-14</v>
      </c>
      <c r="F18" s="11">
        <v>0.64064823846721963</v>
      </c>
      <c r="G18" s="11">
        <v>1.0486067965055557</v>
      </c>
      <c r="H18" s="11">
        <v>0.64064823846721963</v>
      </c>
      <c r="I18" s="11">
        <v>1.0486067965055557</v>
      </c>
    </row>
  </sheetData>
  <phoneticPr fontId="5"/>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I18"/>
  <sheetViews>
    <sheetView workbookViewId="0">
      <selection activeCell="F25" sqref="F25"/>
    </sheetView>
  </sheetViews>
  <sheetFormatPr defaultRowHeight="13.5"/>
  <sheetData>
    <row r="1" spans="1:9">
      <c r="A1" t="s">
        <v>1123</v>
      </c>
    </row>
    <row r="2" spans="1:9" ht="14.25" thickBot="1"/>
    <row r="3" spans="1:9">
      <c r="A3" s="131" t="s">
        <v>1124</v>
      </c>
      <c r="B3" s="131"/>
    </row>
    <row r="4" spans="1:9">
      <c r="A4" s="13" t="s">
        <v>1125</v>
      </c>
      <c r="B4" s="13">
        <v>0.53743367065070036</v>
      </c>
    </row>
    <row r="5" spans="1:9">
      <c r="A5" s="13" t="s">
        <v>1126</v>
      </c>
      <c r="B5" s="13">
        <v>0.28883495034908552</v>
      </c>
    </row>
    <row r="6" spans="1:9">
      <c r="A6" s="13" t="s">
        <v>1127</v>
      </c>
      <c r="B6" s="13">
        <v>0.28462687313221618</v>
      </c>
    </row>
    <row r="7" spans="1:9">
      <c r="A7" s="13" t="s">
        <v>1128</v>
      </c>
      <c r="B7" s="13">
        <v>3.8513419512842715</v>
      </c>
    </row>
    <row r="8" spans="1:9" ht="14.25" thickBot="1">
      <c r="A8" s="11" t="s">
        <v>1129</v>
      </c>
      <c r="B8" s="11">
        <v>171</v>
      </c>
    </row>
    <row r="10" spans="1:9" ht="14.25" thickBot="1">
      <c r="A10" t="s">
        <v>1130</v>
      </c>
    </row>
    <row r="11" spans="1:9">
      <c r="A11" s="12"/>
      <c r="B11" s="12" t="s">
        <v>1135</v>
      </c>
      <c r="C11" s="12" t="s">
        <v>1136</v>
      </c>
      <c r="D11" s="12" t="s">
        <v>1137</v>
      </c>
      <c r="E11" s="12" t="s">
        <v>1138</v>
      </c>
      <c r="F11" s="12" t="s">
        <v>1139</v>
      </c>
    </row>
    <row r="12" spans="1:9">
      <c r="A12" s="13" t="s">
        <v>1131</v>
      </c>
      <c r="B12" s="13">
        <v>1</v>
      </c>
      <c r="C12" s="13">
        <v>1018.0994524646553</v>
      </c>
      <c r="D12" s="13">
        <v>1018.0994524646553</v>
      </c>
      <c r="E12" s="13">
        <v>68.638224885989644</v>
      </c>
      <c r="F12" s="13">
        <v>3.4872516289015963E-14</v>
      </c>
    </row>
    <row r="13" spans="1:9">
      <c r="A13" s="13" t="s">
        <v>1132</v>
      </c>
      <c r="B13" s="13">
        <v>169</v>
      </c>
      <c r="C13" s="13">
        <v>2506.7490855470419</v>
      </c>
      <c r="D13" s="13">
        <v>14.832834825722141</v>
      </c>
      <c r="E13" s="13"/>
      <c r="F13" s="13"/>
    </row>
    <row r="14" spans="1:9" ht="14.25" thickBot="1">
      <c r="A14" s="11" t="s">
        <v>1133</v>
      </c>
      <c r="B14" s="11">
        <v>170</v>
      </c>
      <c r="C14" s="11">
        <v>3524.8485380116972</v>
      </c>
      <c r="D14" s="11"/>
      <c r="E14" s="11"/>
      <c r="F14" s="11"/>
    </row>
    <row r="15" spans="1:9" ht="14.25" thickBot="1"/>
    <row r="16" spans="1:9">
      <c r="A16" s="12"/>
      <c r="B16" s="12" t="s">
        <v>1140</v>
      </c>
      <c r="C16" s="12" t="s">
        <v>1128</v>
      </c>
      <c r="D16" s="12" t="s">
        <v>1141</v>
      </c>
      <c r="E16" s="12" t="s">
        <v>1142</v>
      </c>
      <c r="F16" s="12" t="s">
        <v>1143</v>
      </c>
      <c r="G16" s="12" t="s">
        <v>1144</v>
      </c>
      <c r="H16" s="12" t="s">
        <v>1145</v>
      </c>
      <c r="I16" s="12" t="s">
        <v>1146</v>
      </c>
    </row>
    <row r="17" spans="1:9">
      <c r="A17" s="13" t="s">
        <v>1134</v>
      </c>
      <c r="B17" s="13">
        <v>-22.936495894510301</v>
      </c>
      <c r="C17" s="13">
        <v>8.3390820740715501</v>
      </c>
      <c r="D17" s="13">
        <v>-2.7504820903281475</v>
      </c>
      <c r="E17" s="13">
        <v>6.5992282212828084E-3</v>
      </c>
      <c r="F17" s="13">
        <v>-39.398681547831757</v>
      </c>
      <c r="G17" s="13">
        <v>-6.4743102411888422</v>
      </c>
      <c r="H17" s="13">
        <v>-39.398681547831757</v>
      </c>
      <c r="I17" s="13">
        <v>-6.4743102411888422</v>
      </c>
    </row>
    <row r="18" spans="1:9" ht="14.25" thickBot="1">
      <c r="A18" s="11" t="s">
        <v>1147</v>
      </c>
      <c r="B18" s="11">
        <v>0.81360581593641335</v>
      </c>
      <c r="C18" s="11">
        <v>9.8204417226919416E-2</v>
      </c>
      <c r="D18" s="11">
        <v>8.2848189410505544</v>
      </c>
      <c r="E18" s="11">
        <v>3.4872516289011558E-14</v>
      </c>
      <c r="F18" s="11">
        <v>0.61974043195219564</v>
      </c>
      <c r="G18" s="11">
        <v>1.0074711999206309</v>
      </c>
      <c r="H18" s="11">
        <v>0.61974043195219564</v>
      </c>
      <c r="I18" s="11">
        <v>1.0074711999206309</v>
      </c>
    </row>
  </sheetData>
  <phoneticPr fontId="5"/>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G171"/>
  <sheetViews>
    <sheetView topLeftCell="A139" workbookViewId="0">
      <selection activeCell="J14" sqref="J14"/>
    </sheetView>
  </sheetViews>
  <sheetFormatPr defaultRowHeight="13.5"/>
  <cols>
    <col min="1" max="1" width="17.875" style="84" customWidth="1"/>
    <col min="2" max="16384" width="9" style="84"/>
  </cols>
  <sheetData>
    <row r="1" spans="1:7" ht="25.5">
      <c r="A1" s="145" t="s">
        <v>2079</v>
      </c>
    </row>
    <row r="2" spans="1:7">
      <c r="A2" s="84" t="s">
        <v>595</v>
      </c>
      <c r="B2" s="84" t="s">
        <v>539</v>
      </c>
      <c r="C2" s="84" t="s">
        <v>561</v>
      </c>
      <c r="D2" s="84" t="s">
        <v>596</v>
      </c>
      <c r="E2" s="84" t="s">
        <v>597</v>
      </c>
      <c r="F2" s="84" t="s">
        <v>598</v>
      </c>
      <c r="G2" s="84" t="s">
        <v>988</v>
      </c>
    </row>
    <row r="3" spans="1:7">
      <c r="A3" s="84" t="s">
        <v>936</v>
      </c>
      <c r="B3" s="84">
        <v>34</v>
      </c>
      <c r="C3" s="84">
        <v>156</v>
      </c>
      <c r="D3" s="84">
        <v>70</v>
      </c>
      <c r="E3" s="84">
        <v>58</v>
      </c>
      <c r="F3" s="84">
        <v>78</v>
      </c>
      <c r="G3" s="84">
        <f t="shared" ref="G3:G34" si="0">+B3/C3/C3*10000</f>
        <v>13.971071663379357</v>
      </c>
    </row>
    <row r="4" spans="1:7">
      <c r="A4" s="84" t="s">
        <v>724</v>
      </c>
      <c r="B4" s="84">
        <v>39</v>
      </c>
      <c r="C4" s="84">
        <v>163.5</v>
      </c>
      <c r="D4" s="84">
        <v>78</v>
      </c>
      <c r="E4" s="84">
        <v>57</v>
      </c>
      <c r="F4" s="84">
        <v>83</v>
      </c>
      <c r="G4" s="84">
        <f t="shared" si="0"/>
        <v>14.589119883287042</v>
      </c>
    </row>
    <row r="5" spans="1:7">
      <c r="A5" s="84" t="s">
        <v>863</v>
      </c>
      <c r="B5" s="84">
        <v>40</v>
      </c>
      <c r="C5" s="84">
        <v>165</v>
      </c>
      <c r="D5" s="84">
        <v>80</v>
      </c>
      <c r="E5" s="84">
        <v>58</v>
      </c>
      <c r="F5" s="84">
        <v>82</v>
      </c>
      <c r="G5" s="84">
        <f t="shared" si="0"/>
        <v>14.692378328741965</v>
      </c>
    </row>
    <row r="6" spans="1:7">
      <c r="A6" s="84" t="s">
        <v>979</v>
      </c>
      <c r="B6" s="84">
        <v>40</v>
      </c>
      <c r="C6" s="84">
        <v>165</v>
      </c>
      <c r="D6" s="84">
        <v>85</v>
      </c>
      <c r="E6" s="84">
        <v>57</v>
      </c>
      <c r="F6" s="84">
        <v>89</v>
      </c>
      <c r="G6" s="84">
        <f t="shared" si="0"/>
        <v>14.692378328741965</v>
      </c>
    </row>
    <row r="7" spans="1:7">
      <c r="A7" s="84" t="s">
        <v>679</v>
      </c>
      <c r="B7" s="84">
        <v>40</v>
      </c>
      <c r="C7" s="84">
        <v>164</v>
      </c>
      <c r="D7" s="84">
        <v>80</v>
      </c>
      <c r="E7" s="84">
        <v>56</v>
      </c>
      <c r="F7" s="84">
        <v>85</v>
      </c>
      <c r="G7" s="84">
        <f t="shared" si="0"/>
        <v>14.8720999405116</v>
      </c>
    </row>
    <row r="8" spans="1:7">
      <c r="A8" s="84" t="s">
        <v>706</v>
      </c>
      <c r="B8" s="84">
        <v>43</v>
      </c>
      <c r="C8" s="84">
        <v>168</v>
      </c>
      <c r="D8" s="84">
        <v>78</v>
      </c>
      <c r="E8" s="84">
        <v>57</v>
      </c>
      <c r="F8" s="84">
        <v>84</v>
      </c>
      <c r="G8" s="84">
        <f t="shared" si="0"/>
        <v>15.235260770975055</v>
      </c>
    </row>
    <row r="9" spans="1:7">
      <c r="A9" s="84" t="s">
        <v>793</v>
      </c>
      <c r="B9" s="84">
        <v>43</v>
      </c>
      <c r="C9" s="84">
        <v>168</v>
      </c>
      <c r="D9" s="84">
        <v>82</v>
      </c>
      <c r="E9" s="84">
        <v>58</v>
      </c>
      <c r="F9" s="84">
        <v>86</v>
      </c>
      <c r="G9" s="84">
        <f t="shared" si="0"/>
        <v>15.235260770975055</v>
      </c>
    </row>
    <row r="10" spans="1:7">
      <c r="A10" s="84" t="s">
        <v>893</v>
      </c>
      <c r="B10" s="84">
        <v>42</v>
      </c>
      <c r="C10" s="84">
        <v>165</v>
      </c>
      <c r="D10" s="84">
        <v>88</v>
      </c>
      <c r="E10" s="84">
        <v>56</v>
      </c>
      <c r="F10" s="84">
        <v>87</v>
      </c>
      <c r="G10" s="84">
        <f t="shared" si="0"/>
        <v>15.426997245179061</v>
      </c>
    </row>
    <row r="11" spans="1:7">
      <c r="A11" s="84" t="s">
        <v>895</v>
      </c>
      <c r="B11" s="84">
        <v>41</v>
      </c>
      <c r="C11" s="84">
        <v>163</v>
      </c>
      <c r="D11" s="84">
        <v>83</v>
      </c>
      <c r="E11" s="84">
        <v>54</v>
      </c>
      <c r="F11" s="84">
        <v>83</v>
      </c>
      <c r="G11" s="84">
        <f t="shared" si="0"/>
        <v>15.431517934434867</v>
      </c>
    </row>
    <row r="12" spans="1:7">
      <c r="A12" s="84" t="s">
        <v>644</v>
      </c>
      <c r="B12" s="84">
        <v>44</v>
      </c>
      <c r="C12" s="84">
        <v>168</v>
      </c>
      <c r="D12" s="84">
        <v>80</v>
      </c>
      <c r="E12" s="84">
        <v>58</v>
      </c>
      <c r="F12" s="84">
        <v>85</v>
      </c>
      <c r="G12" s="84">
        <f t="shared" si="0"/>
        <v>15.589569160997733</v>
      </c>
    </row>
    <row r="13" spans="1:7">
      <c r="A13" s="84" t="s">
        <v>604</v>
      </c>
      <c r="B13" s="84">
        <v>40</v>
      </c>
      <c r="C13" s="84">
        <v>160</v>
      </c>
      <c r="D13" s="84">
        <v>78</v>
      </c>
      <c r="E13" s="84">
        <v>58</v>
      </c>
      <c r="F13" s="84">
        <v>80</v>
      </c>
      <c r="G13" s="84">
        <f t="shared" si="0"/>
        <v>15.625</v>
      </c>
    </row>
    <row r="14" spans="1:7">
      <c r="A14" s="84" t="s">
        <v>662</v>
      </c>
      <c r="B14" s="84">
        <v>44</v>
      </c>
      <c r="C14" s="84">
        <v>167</v>
      </c>
      <c r="D14" s="84">
        <v>78</v>
      </c>
      <c r="E14" s="84">
        <v>58</v>
      </c>
      <c r="F14" s="84">
        <v>86</v>
      </c>
      <c r="G14" s="84">
        <f t="shared" si="0"/>
        <v>15.776829574384166</v>
      </c>
    </row>
    <row r="15" spans="1:7">
      <c r="A15" s="84" t="s">
        <v>635</v>
      </c>
      <c r="B15" s="84">
        <v>37.5</v>
      </c>
      <c r="C15" s="84">
        <v>154</v>
      </c>
      <c r="D15" s="84">
        <v>78</v>
      </c>
      <c r="E15" s="84">
        <v>55</v>
      </c>
      <c r="F15" s="84">
        <v>78</v>
      </c>
      <c r="G15" s="84">
        <f t="shared" si="0"/>
        <v>15.812109967954123</v>
      </c>
    </row>
    <row r="16" spans="1:7">
      <c r="A16" s="84" t="s">
        <v>846</v>
      </c>
      <c r="B16" s="84">
        <v>38</v>
      </c>
      <c r="C16" s="84">
        <v>155</v>
      </c>
      <c r="D16" s="84">
        <v>77</v>
      </c>
      <c r="E16" s="84">
        <v>57</v>
      </c>
      <c r="F16" s="84">
        <v>83</v>
      </c>
      <c r="G16" s="84">
        <f t="shared" si="0"/>
        <v>15.816857440166492</v>
      </c>
    </row>
    <row r="17" spans="1:7">
      <c r="A17" s="84" t="s">
        <v>788</v>
      </c>
      <c r="B17" s="84">
        <v>39</v>
      </c>
      <c r="C17" s="84">
        <v>157</v>
      </c>
      <c r="D17" s="84">
        <v>89</v>
      </c>
      <c r="E17" s="84">
        <v>56</v>
      </c>
      <c r="F17" s="84">
        <v>80</v>
      </c>
      <c r="G17" s="84">
        <f t="shared" si="0"/>
        <v>15.82214288612114</v>
      </c>
    </row>
    <row r="18" spans="1:7">
      <c r="A18" s="84" t="s">
        <v>914</v>
      </c>
      <c r="B18" s="84">
        <v>40</v>
      </c>
      <c r="C18" s="84">
        <v>159</v>
      </c>
      <c r="D18" s="84">
        <v>80</v>
      </c>
      <c r="E18" s="84">
        <v>57</v>
      </c>
      <c r="F18" s="84">
        <v>83</v>
      </c>
      <c r="G18" s="84">
        <f t="shared" si="0"/>
        <v>15.822158933586488</v>
      </c>
    </row>
    <row r="19" spans="1:7">
      <c r="A19" s="84" t="s">
        <v>689</v>
      </c>
      <c r="B19" s="84">
        <v>45</v>
      </c>
      <c r="C19" s="84">
        <v>168</v>
      </c>
      <c r="D19" s="84">
        <v>83</v>
      </c>
      <c r="E19" s="84">
        <v>58</v>
      </c>
      <c r="F19" s="84">
        <v>85</v>
      </c>
      <c r="G19" s="84">
        <f t="shared" si="0"/>
        <v>15.943877551020408</v>
      </c>
    </row>
    <row r="20" spans="1:7">
      <c r="A20" s="84" t="s">
        <v>660</v>
      </c>
      <c r="B20" s="84">
        <v>43</v>
      </c>
      <c r="C20" s="84">
        <v>164</v>
      </c>
      <c r="D20" s="84">
        <v>79</v>
      </c>
      <c r="E20" s="84">
        <v>57</v>
      </c>
      <c r="F20" s="84">
        <v>78</v>
      </c>
      <c r="G20" s="84">
        <f t="shared" si="0"/>
        <v>15.987507436049972</v>
      </c>
    </row>
    <row r="21" spans="1:7">
      <c r="A21" s="84" t="s">
        <v>880</v>
      </c>
      <c r="B21" s="84">
        <v>41</v>
      </c>
      <c r="C21" s="84">
        <v>160</v>
      </c>
      <c r="D21" s="84">
        <v>77</v>
      </c>
      <c r="E21" s="84">
        <v>55</v>
      </c>
      <c r="F21" s="84">
        <v>81</v>
      </c>
      <c r="G21" s="84">
        <f t="shared" si="0"/>
        <v>16.015625</v>
      </c>
    </row>
    <row r="22" spans="1:7">
      <c r="A22" s="84" t="s">
        <v>696</v>
      </c>
      <c r="B22" s="84">
        <v>40</v>
      </c>
      <c r="C22" s="84">
        <v>158</v>
      </c>
      <c r="D22" s="84">
        <v>86</v>
      </c>
      <c r="E22" s="84">
        <v>58</v>
      </c>
      <c r="F22" s="84">
        <v>82</v>
      </c>
      <c r="G22" s="84">
        <f t="shared" si="0"/>
        <v>16.023073225444641</v>
      </c>
    </row>
    <row r="23" spans="1:7">
      <c r="A23" s="84" t="s">
        <v>961</v>
      </c>
      <c r="B23" s="84">
        <v>45</v>
      </c>
      <c r="C23" s="84">
        <v>167</v>
      </c>
      <c r="D23" s="84">
        <v>80</v>
      </c>
      <c r="E23" s="84">
        <v>59</v>
      </c>
      <c r="F23" s="84">
        <v>88</v>
      </c>
      <c r="G23" s="84">
        <f t="shared" si="0"/>
        <v>16.135393882892899</v>
      </c>
    </row>
    <row r="24" spans="1:7">
      <c r="A24" s="84" t="s">
        <v>916</v>
      </c>
      <c r="B24" s="84">
        <v>47</v>
      </c>
      <c r="C24" s="84">
        <v>170</v>
      </c>
      <c r="D24" s="84">
        <v>84</v>
      </c>
      <c r="E24" s="84">
        <v>60</v>
      </c>
      <c r="F24" s="84">
        <v>86</v>
      </c>
      <c r="G24" s="84">
        <f t="shared" si="0"/>
        <v>16.262975778546714</v>
      </c>
    </row>
    <row r="25" spans="1:7">
      <c r="A25" s="84" t="s">
        <v>790</v>
      </c>
      <c r="B25" s="84">
        <v>45</v>
      </c>
      <c r="C25" s="84">
        <v>166</v>
      </c>
      <c r="D25" s="84">
        <v>85</v>
      </c>
      <c r="E25" s="84">
        <v>59</v>
      </c>
      <c r="F25" s="84">
        <v>88</v>
      </c>
      <c r="G25" s="84">
        <f t="shared" si="0"/>
        <v>16.330381768035998</v>
      </c>
    </row>
    <row r="26" spans="1:7">
      <c r="A26" s="84" t="s">
        <v>864</v>
      </c>
      <c r="B26" s="84">
        <v>45</v>
      </c>
      <c r="C26" s="84">
        <v>166</v>
      </c>
      <c r="D26" s="84">
        <v>80</v>
      </c>
      <c r="E26" s="84">
        <v>55</v>
      </c>
      <c r="F26" s="84">
        <v>82</v>
      </c>
      <c r="G26" s="84">
        <f t="shared" si="0"/>
        <v>16.330381768035998</v>
      </c>
    </row>
    <row r="27" spans="1:7">
      <c r="A27" s="84" t="s">
        <v>678</v>
      </c>
      <c r="B27" s="84">
        <v>43</v>
      </c>
      <c r="C27" s="84">
        <v>162</v>
      </c>
      <c r="D27" s="84">
        <v>80</v>
      </c>
      <c r="E27" s="84">
        <v>60</v>
      </c>
      <c r="F27" s="84">
        <v>90</v>
      </c>
      <c r="G27" s="84">
        <f t="shared" si="0"/>
        <v>16.384697454656301</v>
      </c>
    </row>
    <row r="28" spans="1:7">
      <c r="A28" s="84" t="s">
        <v>923</v>
      </c>
      <c r="B28" s="84">
        <v>42</v>
      </c>
      <c r="C28" s="84">
        <v>160</v>
      </c>
      <c r="D28" s="84">
        <v>70</v>
      </c>
      <c r="E28" s="84">
        <v>59</v>
      </c>
      <c r="F28" s="84">
        <v>81</v>
      </c>
      <c r="G28" s="84">
        <f t="shared" si="0"/>
        <v>16.40625</v>
      </c>
    </row>
    <row r="29" spans="1:7">
      <c r="A29" s="84" t="s">
        <v>664</v>
      </c>
      <c r="B29" s="84">
        <v>41</v>
      </c>
      <c r="C29" s="84">
        <v>158</v>
      </c>
      <c r="D29" s="84">
        <v>80</v>
      </c>
      <c r="E29" s="84">
        <v>57</v>
      </c>
      <c r="F29" s="84">
        <v>80</v>
      </c>
      <c r="G29" s="84">
        <f t="shared" si="0"/>
        <v>16.423650056080756</v>
      </c>
    </row>
    <row r="30" spans="1:7">
      <c r="A30" s="84" t="s">
        <v>713</v>
      </c>
      <c r="B30" s="84">
        <v>47</v>
      </c>
      <c r="C30" s="84">
        <v>169</v>
      </c>
      <c r="D30" s="84">
        <v>82</v>
      </c>
      <c r="E30" s="84">
        <v>58</v>
      </c>
      <c r="F30" s="84">
        <v>85</v>
      </c>
      <c r="G30" s="84">
        <f t="shared" si="0"/>
        <v>16.456006442351459</v>
      </c>
    </row>
    <row r="31" spans="1:7">
      <c r="A31" s="84" t="s">
        <v>963</v>
      </c>
      <c r="B31" s="84">
        <v>47</v>
      </c>
      <c r="C31" s="84">
        <v>169</v>
      </c>
      <c r="D31" s="84">
        <v>85</v>
      </c>
      <c r="E31" s="84">
        <v>60</v>
      </c>
      <c r="F31" s="84">
        <v>84</v>
      </c>
      <c r="G31" s="84">
        <f t="shared" si="0"/>
        <v>16.456006442351459</v>
      </c>
    </row>
    <row r="32" spans="1:7">
      <c r="A32" s="84" t="s">
        <v>722</v>
      </c>
      <c r="B32" s="84">
        <v>47</v>
      </c>
      <c r="C32" s="84">
        <v>169</v>
      </c>
      <c r="D32" s="84">
        <v>83</v>
      </c>
      <c r="E32" s="84">
        <v>58</v>
      </c>
      <c r="F32" s="84">
        <v>83</v>
      </c>
      <c r="G32" s="84">
        <f t="shared" si="0"/>
        <v>16.456006442351459</v>
      </c>
    </row>
    <row r="33" spans="1:7">
      <c r="A33" s="84" t="s">
        <v>839</v>
      </c>
      <c r="B33" s="84">
        <v>44</v>
      </c>
      <c r="C33" s="84">
        <v>163</v>
      </c>
      <c r="D33" s="84">
        <v>78</v>
      </c>
      <c r="E33" s="84">
        <v>56</v>
      </c>
      <c r="F33" s="84">
        <v>82</v>
      </c>
      <c r="G33" s="84">
        <f t="shared" si="0"/>
        <v>16.560653393052053</v>
      </c>
    </row>
    <row r="34" spans="1:7">
      <c r="A34" s="84" t="s">
        <v>799</v>
      </c>
      <c r="B34" s="84">
        <v>43</v>
      </c>
      <c r="C34" s="84">
        <v>161</v>
      </c>
      <c r="D34" s="84">
        <v>87</v>
      </c>
      <c r="E34" s="84">
        <v>57</v>
      </c>
      <c r="F34" s="84">
        <v>84</v>
      </c>
      <c r="G34" s="84">
        <f t="shared" si="0"/>
        <v>16.588866170286639</v>
      </c>
    </row>
    <row r="35" spans="1:7">
      <c r="A35" s="84" t="s">
        <v>810</v>
      </c>
      <c r="B35" s="84">
        <v>43</v>
      </c>
      <c r="C35" s="84">
        <v>161</v>
      </c>
      <c r="D35" s="84">
        <v>80</v>
      </c>
      <c r="E35" s="84">
        <v>58</v>
      </c>
      <c r="F35" s="84">
        <v>87</v>
      </c>
      <c r="G35" s="84">
        <f t="shared" ref="G35:G66" si="1">+B35/C35/C35*10000</f>
        <v>16.588866170286639</v>
      </c>
    </row>
    <row r="36" spans="1:7">
      <c r="A36" s="84" t="s">
        <v>792</v>
      </c>
      <c r="B36" s="84">
        <v>43</v>
      </c>
      <c r="C36" s="84">
        <v>161</v>
      </c>
      <c r="D36" s="84">
        <v>81</v>
      </c>
      <c r="E36" s="84">
        <v>57</v>
      </c>
      <c r="F36" s="84">
        <v>86</v>
      </c>
      <c r="G36" s="84">
        <f t="shared" si="1"/>
        <v>16.588866170286639</v>
      </c>
    </row>
    <row r="37" spans="1:7">
      <c r="A37" s="84" t="s">
        <v>754</v>
      </c>
      <c r="B37" s="84">
        <v>48</v>
      </c>
      <c r="C37" s="84">
        <v>170</v>
      </c>
      <c r="D37" s="84">
        <v>83</v>
      </c>
      <c r="E37" s="84">
        <v>58</v>
      </c>
      <c r="F37" s="84">
        <v>85</v>
      </c>
      <c r="G37" s="84">
        <f t="shared" si="1"/>
        <v>16.608996539792386</v>
      </c>
    </row>
    <row r="38" spans="1:7">
      <c r="A38" s="84" t="s">
        <v>654</v>
      </c>
      <c r="B38" s="84">
        <v>48</v>
      </c>
      <c r="C38" s="84">
        <v>170</v>
      </c>
      <c r="D38" s="84">
        <v>78</v>
      </c>
      <c r="E38" s="84">
        <v>58</v>
      </c>
      <c r="F38" s="84">
        <v>84</v>
      </c>
      <c r="G38" s="84">
        <f t="shared" si="1"/>
        <v>16.608996539792386</v>
      </c>
    </row>
    <row r="39" spans="1:7">
      <c r="A39" s="84" t="s">
        <v>774</v>
      </c>
      <c r="B39" s="84">
        <v>42</v>
      </c>
      <c r="C39" s="84">
        <v>159</v>
      </c>
      <c r="D39" s="84">
        <v>80</v>
      </c>
      <c r="E39" s="84">
        <v>58</v>
      </c>
      <c r="F39" s="84">
        <v>87</v>
      </c>
      <c r="G39" s="84">
        <f t="shared" si="1"/>
        <v>16.613266880265812</v>
      </c>
    </row>
    <row r="40" spans="1:7">
      <c r="A40" s="84" t="s">
        <v>652</v>
      </c>
      <c r="B40" s="84">
        <v>46</v>
      </c>
      <c r="C40" s="84">
        <v>166</v>
      </c>
      <c r="D40" s="84">
        <v>88</v>
      </c>
      <c r="E40" s="84">
        <v>58</v>
      </c>
      <c r="F40" s="84">
        <v>89</v>
      </c>
      <c r="G40" s="84">
        <f t="shared" si="1"/>
        <v>16.693279140659023</v>
      </c>
    </row>
    <row r="41" spans="1:7">
      <c r="A41" s="84" t="s">
        <v>853</v>
      </c>
      <c r="B41" s="84">
        <v>49.5</v>
      </c>
      <c r="C41" s="84">
        <v>172</v>
      </c>
      <c r="D41" s="84">
        <v>80</v>
      </c>
      <c r="E41" s="84">
        <v>57</v>
      </c>
      <c r="F41" s="84">
        <v>83</v>
      </c>
      <c r="G41" s="84">
        <f t="shared" si="1"/>
        <v>16.732017306652246</v>
      </c>
    </row>
    <row r="42" spans="1:7">
      <c r="A42" s="84" t="s">
        <v>699</v>
      </c>
      <c r="B42" s="84">
        <v>44</v>
      </c>
      <c r="C42" s="84">
        <v>162</v>
      </c>
      <c r="D42" s="84">
        <v>81</v>
      </c>
      <c r="E42" s="84">
        <v>58</v>
      </c>
      <c r="F42" s="84">
        <v>88</v>
      </c>
      <c r="G42" s="84">
        <f t="shared" si="1"/>
        <v>16.765736930345984</v>
      </c>
    </row>
    <row r="43" spans="1:7">
      <c r="A43" s="84" t="s">
        <v>974</v>
      </c>
      <c r="B43" s="84">
        <v>44</v>
      </c>
      <c r="C43" s="84">
        <v>162</v>
      </c>
      <c r="D43" s="84">
        <v>80</v>
      </c>
      <c r="E43" s="84">
        <v>59</v>
      </c>
      <c r="F43" s="84">
        <v>88</v>
      </c>
      <c r="G43" s="84">
        <f t="shared" si="1"/>
        <v>16.765736930345984</v>
      </c>
    </row>
    <row r="44" spans="1:7">
      <c r="A44" s="84" t="s">
        <v>824</v>
      </c>
      <c r="B44" s="84">
        <v>44</v>
      </c>
      <c r="C44" s="84">
        <v>162</v>
      </c>
      <c r="D44" s="84">
        <v>80</v>
      </c>
      <c r="E44" s="84">
        <v>58</v>
      </c>
      <c r="F44" s="84">
        <v>83</v>
      </c>
      <c r="G44" s="84">
        <f t="shared" si="1"/>
        <v>16.765736930345984</v>
      </c>
    </row>
    <row r="45" spans="1:7">
      <c r="A45" s="84" t="s">
        <v>960</v>
      </c>
      <c r="B45" s="84">
        <v>43</v>
      </c>
      <c r="C45" s="84">
        <v>160</v>
      </c>
      <c r="D45" s="84">
        <v>82</v>
      </c>
      <c r="E45" s="84">
        <v>58</v>
      </c>
      <c r="F45" s="84">
        <v>83</v>
      </c>
      <c r="G45" s="84">
        <f t="shared" si="1"/>
        <v>16.796875</v>
      </c>
    </row>
    <row r="46" spans="1:7">
      <c r="A46" s="84" t="s">
        <v>952</v>
      </c>
      <c r="B46" s="84">
        <v>43</v>
      </c>
      <c r="C46" s="84">
        <v>160</v>
      </c>
      <c r="D46" s="84">
        <v>80</v>
      </c>
      <c r="E46" s="84">
        <v>56</v>
      </c>
      <c r="F46" s="84">
        <v>84</v>
      </c>
      <c r="G46" s="84">
        <f t="shared" si="1"/>
        <v>16.796875</v>
      </c>
    </row>
    <row r="47" spans="1:7">
      <c r="A47" s="84" t="s">
        <v>856</v>
      </c>
      <c r="B47" s="84">
        <v>48</v>
      </c>
      <c r="C47" s="84">
        <v>169</v>
      </c>
      <c r="D47" s="84">
        <v>78.5</v>
      </c>
      <c r="E47" s="84">
        <v>59</v>
      </c>
      <c r="F47" s="84">
        <v>83</v>
      </c>
      <c r="G47" s="84">
        <f t="shared" si="1"/>
        <v>16.806134238997235</v>
      </c>
    </row>
    <row r="48" spans="1:7">
      <c r="A48" s="84" t="s">
        <v>939</v>
      </c>
      <c r="B48" s="84">
        <v>48</v>
      </c>
      <c r="C48" s="84">
        <v>169</v>
      </c>
      <c r="D48" s="84">
        <v>82</v>
      </c>
      <c r="E48" s="84">
        <v>58</v>
      </c>
      <c r="F48" s="84">
        <v>86</v>
      </c>
      <c r="G48" s="84">
        <f t="shared" si="1"/>
        <v>16.806134238997235</v>
      </c>
    </row>
    <row r="49" spans="1:7">
      <c r="A49" s="84" t="s">
        <v>707</v>
      </c>
      <c r="B49" s="84">
        <v>42</v>
      </c>
      <c r="C49" s="84">
        <v>158</v>
      </c>
      <c r="D49" s="84">
        <v>81</v>
      </c>
      <c r="E49" s="84">
        <v>54</v>
      </c>
      <c r="F49" s="84">
        <v>82</v>
      </c>
      <c r="G49" s="84">
        <f t="shared" si="1"/>
        <v>16.824226886716868</v>
      </c>
    </row>
    <row r="50" spans="1:7">
      <c r="A50" s="84" t="s">
        <v>883</v>
      </c>
      <c r="B50" s="84">
        <v>41</v>
      </c>
      <c r="C50" s="84">
        <v>156</v>
      </c>
      <c r="D50" s="84">
        <v>82</v>
      </c>
      <c r="E50" s="84">
        <v>56</v>
      </c>
      <c r="F50" s="84">
        <v>83</v>
      </c>
      <c r="G50" s="84">
        <f t="shared" si="1"/>
        <v>16.847468770545692</v>
      </c>
    </row>
    <row r="51" spans="1:7">
      <c r="A51" s="84" t="s">
        <v>667</v>
      </c>
      <c r="B51" s="84">
        <v>41</v>
      </c>
      <c r="C51" s="84">
        <v>156</v>
      </c>
      <c r="D51" s="84">
        <v>80</v>
      </c>
      <c r="E51" s="84">
        <v>53</v>
      </c>
      <c r="F51" s="84">
        <v>83</v>
      </c>
      <c r="G51" s="84">
        <f t="shared" si="1"/>
        <v>16.847468770545692</v>
      </c>
    </row>
    <row r="52" spans="1:7">
      <c r="A52" s="84" t="s">
        <v>697</v>
      </c>
      <c r="B52" s="84">
        <v>46</v>
      </c>
      <c r="C52" s="84">
        <v>165</v>
      </c>
      <c r="D52" s="84">
        <v>80</v>
      </c>
      <c r="E52" s="84">
        <v>58</v>
      </c>
      <c r="F52" s="84">
        <v>88</v>
      </c>
      <c r="G52" s="84">
        <f t="shared" si="1"/>
        <v>16.896235078053262</v>
      </c>
    </row>
    <row r="53" spans="1:7">
      <c r="A53" s="84" t="s">
        <v>855</v>
      </c>
      <c r="B53" s="84">
        <v>46</v>
      </c>
      <c r="C53" s="84">
        <v>165</v>
      </c>
      <c r="D53" s="84">
        <v>82</v>
      </c>
      <c r="E53" s="84">
        <v>58</v>
      </c>
      <c r="F53" s="84">
        <v>85</v>
      </c>
      <c r="G53" s="84">
        <f t="shared" si="1"/>
        <v>16.896235078053262</v>
      </c>
    </row>
    <row r="54" spans="1:7">
      <c r="A54" s="84" t="s">
        <v>913</v>
      </c>
      <c r="B54" s="84">
        <v>50</v>
      </c>
      <c r="C54" s="84">
        <v>172</v>
      </c>
      <c r="D54" s="84">
        <v>84</v>
      </c>
      <c r="E54" s="84">
        <v>59</v>
      </c>
      <c r="F54" s="84">
        <v>88</v>
      </c>
      <c r="G54" s="84">
        <f t="shared" si="1"/>
        <v>16.901027582477017</v>
      </c>
    </row>
    <row r="55" spans="1:7">
      <c r="A55" s="84" t="s">
        <v>625</v>
      </c>
      <c r="B55" s="84">
        <v>52</v>
      </c>
      <c r="C55" s="84">
        <v>175</v>
      </c>
      <c r="D55" s="84">
        <v>82</v>
      </c>
      <c r="E55" s="84">
        <v>60</v>
      </c>
      <c r="F55" s="84">
        <v>88</v>
      </c>
      <c r="G55" s="84">
        <f t="shared" si="1"/>
        <v>16.979591836734695</v>
      </c>
    </row>
    <row r="56" spans="1:7">
      <c r="A56" s="84" t="s">
        <v>971</v>
      </c>
      <c r="B56" s="84">
        <v>48</v>
      </c>
      <c r="C56" s="84">
        <v>168</v>
      </c>
      <c r="D56" s="84">
        <v>80</v>
      </c>
      <c r="E56" s="84">
        <v>62</v>
      </c>
      <c r="F56" s="84">
        <v>88</v>
      </c>
      <c r="G56" s="84">
        <f t="shared" si="1"/>
        <v>17.006802721088434</v>
      </c>
    </row>
    <row r="57" spans="1:7">
      <c r="A57" s="84" t="s">
        <v>859</v>
      </c>
      <c r="B57" s="84">
        <v>48</v>
      </c>
      <c r="C57" s="84">
        <v>168</v>
      </c>
      <c r="D57" s="84">
        <v>82</v>
      </c>
      <c r="E57" s="84">
        <v>58</v>
      </c>
      <c r="F57" s="84">
        <v>85</v>
      </c>
      <c r="G57" s="84">
        <f t="shared" si="1"/>
        <v>17.006802721088434</v>
      </c>
    </row>
    <row r="58" spans="1:7">
      <c r="A58" s="84" t="s">
        <v>632</v>
      </c>
      <c r="B58" s="84">
        <v>48</v>
      </c>
      <c r="C58" s="84">
        <v>168</v>
      </c>
      <c r="D58" s="84">
        <v>83</v>
      </c>
      <c r="E58" s="84">
        <v>59</v>
      </c>
      <c r="F58" s="84">
        <v>85</v>
      </c>
      <c r="G58" s="84">
        <f t="shared" si="1"/>
        <v>17.006802721088434</v>
      </c>
    </row>
    <row r="59" spans="1:7">
      <c r="A59" s="84" t="s">
        <v>985</v>
      </c>
      <c r="B59" s="84">
        <v>48</v>
      </c>
      <c r="C59" s="84">
        <v>168</v>
      </c>
      <c r="D59" s="84">
        <v>80</v>
      </c>
      <c r="E59" s="84">
        <v>59</v>
      </c>
      <c r="F59" s="84">
        <v>86</v>
      </c>
      <c r="G59" s="84">
        <f t="shared" si="1"/>
        <v>17.006802721088434</v>
      </c>
    </row>
    <row r="60" spans="1:7">
      <c r="A60" s="84" t="s">
        <v>658</v>
      </c>
      <c r="B60" s="84">
        <v>48</v>
      </c>
      <c r="C60" s="84">
        <v>168</v>
      </c>
      <c r="D60" s="84">
        <v>82</v>
      </c>
      <c r="E60" s="84">
        <v>58</v>
      </c>
      <c r="F60" s="84">
        <v>83</v>
      </c>
      <c r="G60" s="84">
        <f t="shared" si="1"/>
        <v>17.006802721088434</v>
      </c>
    </row>
    <row r="61" spans="1:7">
      <c r="A61" s="84" t="s">
        <v>763</v>
      </c>
      <c r="B61" s="84">
        <v>42</v>
      </c>
      <c r="C61" s="84">
        <v>157</v>
      </c>
      <c r="D61" s="84">
        <v>78</v>
      </c>
      <c r="E61" s="84">
        <v>57</v>
      </c>
      <c r="F61" s="84">
        <v>82</v>
      </c>
      <c r="G61" s="84">
        <f t="shared" si="1"/>
        <v>17.039230800438151</v>
      </c>
    </row>
    <row r="62" spans="1:7">
      <c r="A62" s="84" t="s">
        <v>908</v>
      </c>
      <c r="B62" s="84">
        <v>42</v>
      </c>
      <c r="C62" s="84">
        <v>157</v>
      </c>
      <c r="D62" s="84">
        <v>80</v>
      </c>
      <c r="E62" s="84">
        <v>58</v>
      </c>
      <c r="F62" s="84">
        <v>82</v>
      </c>
      <c r="G62" s="84">
        <f t="shared" si="1"/>
        <v>17.039230800438151</v>
      </c>
    </row>
    <row r="63" spans="1:7">
      <c r="A63" s="84" t="s">
        <v>709</v>
      </c>
      <c r="B63" s="84">
        <v>47</v>
      </c>
      <c r="C63" s="84">
        <v>166</v>
      </c>
      <c r="D63" s="84">
        <v>80</v>
      </c>
      <c r="E63" s="84">
        <v>58</v>
      </c>
      <c r="F63" s="84">
        <v>83</v>
      </c>
      <c r="G63" s="84">
        <f t="shared" si="1"/>
        <v>17.056176513282043</v>
      </c>
    </row>
    <row r="64" spans="1:7">
      <c r="A64" s="84" t="s">
        <v>629</v>
      </c>
      <c r="B64" s="84">
        <v>41</v>
      </c>
      <c r="C64" s="84">
        <v>155</v>
      </c>
      <c r="D64" s="84">
        <v>80</v>
      </c>
      <c r="E64" s="84">
        <v>55</v>
      </c>
      <c r="F64" s="84">
        <v>85</v>
      </c>
      <c r="G64" s="84">
        <f t="shared" si="1"/>
        <v>17.065556711758585</v>
      </c>
    </row>
    <row r="65" spans="1:7">
      <c r="A65" s="84" t="s">
        <v>822</v>
      </c>
      <c r="B65" s="84">
        <v>50.5</v>
      </c>
      <c r="C65" s="84">
        <v>172</v>
      </c>
      <c r="D65" s="84">
        <v>84</v>
      </c>
      <c r="E65" s="84">
        <v>59</v>
      </c>
      <c r="F65" s="84">
        <v>87</v>
      </c>
      <c r="G65" s="84">
        <f t="shared" si="1"/>
        <v>17.070037858301784</v>
      </c>
    </row>
    <row r="66" spans="1:7">
      <c r="A66" s="84" t="s">
        <v>886</v>
      </c>
      <c r="B66" s="84">
        <v>40</v>
      </c>
      <c r="C66" s="84">
        <v>153</v>
      </c>
      <c r="D66" s="84">
        <v>78</v>
      </c>
      <c r="E66" s="84">
        <v>59</v>
      </c>
      <c r="F66" s="84">
        <v>80</v>
      </c>
      <c r="G66" s="84">
        <f t="shared" si="1"/>
        <v>17.08744499978641</v>
      </c>
    </row>
    <row r="67" spans="1:7">
      <c r="A67" s="84" t="s">
        <v>933</v>
      </c>
      <c r="B67" s="84">
        <v>45</v>
      </c>
      <c r="C67" s="84">
        <v>162</v>
      </c>
      <c r="D67" s="84">
        <v>80</v>
      </c>
      <c r="E67" s="84">
        <v>52</v>
      </c>
      <c r="F67" s="84">
        <v>82</v>
      </c>
      <c r="G67" s="84">
        <f t="shared" ref="G67:G98" si="2">+B67/C67/C67*10000</f>
        <v>17.146776406035666</v>
      </c>
    </row>
    <row r="68" spans="1:7">
      <c r="A68" s="84" t="s">
        <v>838</v>
      </c>
      <c r="B68" s="84">
        <v>42</v>
      </c>
      <c r="C68" s="84">
        <v>156.5</v>
      </c>
      <c r="D68" s="84">
        <v>84</v>
      </c>
      <c r="E68" s="84">
        <v>58</v>
      </c>
      <c r="F68" s="84">
        <v>84</v>
      </c>
      <c r="G68" s="84">
        <f t="shared" si="2"/>
        <v>17.148281599281404</v>
      </c>
    </row>
    <row r="69" spans="1:7">
      <c r="A69" s="84" t="s">
        <v>884</v>
      </c>
      <c r="B69" s="84">
        <v>49</v>
      </c>
      <c r="C69" s="84">
        <v>169</v>
      </c>
      <c r="D69" s="84">
        <v>86</v>
      </c>
      <c r="E69" s="84">
        <v>59</v>
      </c>
      <c r="F69" s="84">
        <v>86</v>
      </c>
      <c r="G69" s="84">
        <f t="shared" si="2"/>
        <v>17.15626203564301</v>
      </c>
    </row>
    <row r="70" spans="1:7">
      <c r="A70" s="84" t="s">
        <v>804</v>
      </c>
      <c r="B70" s="84">
        <v>44</v>
      </c>
      <c r="C70" s="84">
        <v>160</v>
      </c>
      <c r="D70" s="84">
        <v>85</v>
      </c>
      <c r="E70" s="84">
        <v>57</v>
      </c>
      <c r="F70" s="84">
        <v>82</v>
      </c>
      <c r="G70" s="84">
        <f t="shared" si="2"/>
        <v>17.187500000000004</v>
      </c>
    </row>
    <row r="71" spans="1:7">
      <c r="A71" s="84" t="s">
        <v>752</v>
      </c>
      <c r="B71" s="84">
        <v>43</v>
      </c>
      <c r="C71" s="84">
        <v>158</v>
      </c>
      <c r="D71" s="84">
        <v>79.099999999999994</v>
      </c>
      <c r="E71" s="84">
        <v>61</v>
      </c>
      <c r="F71" s="84">
        <v>84.5</v>
      </c>
      <c r="G71" s="84">
        <f t="shared" si="2"/>
        <v>17.224803717352987</v>
      </c>
    </row>
    <row r="72" spans="1:7">
      <c r="A72" s="84" t="s">
        <v>946</v>
      </c>
      <c r="B72" s="84">
        <v>43</v>
      </c>
      <c r="C72" s="84">
        <v>158</v>
      </c>
      <c r="D72" s="84">
        <v>80</v>
      </c>
      <c r="E72" s="84">
        <v>59</v>
      </c>
      <c r="F72" s="84">
        <v>86</v>
      </c>
      <c r="G72" s="84">
        <f t="shared" si="2"/>
        <v>17.224803717352987</v>
      </c>
    </row>
    <row r="73" spans="1:7">
      <c r="A73" s="84" t="s">
        <v>702</v>
      </c>
      <c r="B73" s="84">
        <v>43</v>
      </c>
      <c r="C73" s="84">
        <v>158</v>
      </c>
      <c r="D73" s="84">
        <v>83</v>
      </c>
      <c r="E73" s="84">
        <v>58</v>
      </c>
      <c r="F73" s="84">
        <v>85</v>
      </c>
      <c r="G73" s="84">
        <f t="shared" si="2"/>
        <v>17.224803717352987</v>
      </c>
    </row>
    <row r="74" spans="1:7">
      <c r="A74" s="84" t="s">
        <v>907</v>
      </c>
      <c r="B74" s="84">
        <v>42.5</v>
      </c>
      <c r="C74" s="84">
        <v>157</v>
      </c>
      <c r="D74" s="84">
        <v>80</v>
      </c>
      <c r="E74" s="84">
        <v>58</v>
      </c>
      <c r="F74" s="84">
        <v>77</v>
      </c>
      <c r="G74" s="84">
        <f t="shared" si="2"/>
        <v>17.242078786157652</v>
      </c>
    </row>
    <row r="75" spans="1:7">
      <c r="A75" s="84" t="s">
        <v>840</v>
      </c>
      <c r="B75" s="84">
        <v>42</v>
      </c>
      <c r="C75" s="84">
        <v>156</v>
      </c>
      <c r="D75" s="84">
        <v>82</v>
      </c>
      <c r="E75" s="84">
        <v>58</v>
      </c>
      <c r="F75" s="84">
        <v>84</v>
      </c>
      <c r="G75" s="84">
        <f t="shared" si="2"/>
        <v>17.258382642998026</v>
      </c>
    </row>
    <row r="76" spans="1:7">
      <c r="A76" s="84" t="s">
        <v>958</v>
      </c>
      <c r="B76" s="84">
        <v>42</v>
      </c>
      <c r="C76" s="84">
        <v>156</v>
      </c>
      <c r="D76" s="84">
        <v>82</v>
      </c>
      <c r="E76" s="84">
        <v>58</v>
      </c>
      <c r="F76" s="84">
        <v>80</v>
      </c>
      <c r="G76" s="84">
        <f t="shared" si="2"/>
        <v>17.258382642998026</v>
      </c>
    </row>
    <row r="77" spans="1:7">
      <c r="A77" s="84" t="s">
        <v>827</v>
      </c>
      <c r="B77" s="84">
        <v>47</v>
      </c>
      <c r="C77" s="84">
        <v>165</v>
      </c>
      <c r="D77" s="84">
        <v>95</v>
      </c>
      <c r="E77" s="84">
        <v>56</v>
      </c>
      <c r="F77" s="84">
        <v>86</v>
      </c>
      <c r="G77" s="84">
        <f t="shared" si="2"/>
        <v>17.263544536271809</v>
      </c>
    </row>
    <row r="78" spans="1:7">
      <c r="A78" s="84" t="s">
        <v>861</v>
      </c>
      <c r="B78" s="84">
        <v>47</v>
      </c>
      <c r="C78" s="84">
        <v>165</v>
      </c>
      <c r="D78" s="84">
        <v>82</v>
      </c>
      <c r="E78" s="84">
        <v>59</v>
      </c>
      <c r="F78" s="84">
        <v>87</v>
      </c>
      <c r="G78" s="84">
        <f t="shared" si="2"/>
        <v>17.263544536271809</v>
      </c>
    </row>
    <row r="79" spans="1:7">
      <c r="A79" s="84" t="s">
        <v>969</v>
      </c>
      <c r="B79" s="84">
        <v>47</v>
      </c>
      <c r="C79" s="84">
        <v>165</v>
      </c>
      <c r="D79" s="84">
        <v>80</v>
      </c>
      <c r="E79" s="84">
        <v>59</v>
      </c>
      <c r="F79" s="84">
        <v>88</v>
      </c>
      <c r="G79" s="84">
        <f t="shared" si="2"/>
        <v>17.263544536271809</v>
      </c>
    </row>
    <row r="80" spans="1:7">
      <c r="A80" s="84" t="s">
        <v>720</v>
      </c>
      <c r="B80" s="84">
        <v>41</v>
      </c>
      <c r="C80" s="84">
        <v>154</v>
      </c>
      <c r="D80" s="84">
        <v>82</v>
      </c>
      <c r="E80" s="84">
        <v>59</v>
      </c>
      <c r="F80" s="84">
        <v>84</v>
      </c>
      <c r="G80" s="84">
        <f t="shared" si="2"/>
        <v>17.287906898296505</v>
      </c>
    </row>
    <row r="81" spans="1:7">
      <c r="A81" s="84" t="s">
        <v>682</v>
      </c>
      <c r="B81" s="84">
        <v>50</v>
      </c>
      <c r="C81" s="84">
        <v>170</v>
      </c>
      <c r="D81" s="84">
        <v>85</v>
      </c>
      <c r="E81" s="84">
        <v>60</v>
      </c>
      <c r="F81" s="84">
        <v>87</v>
      </c>
      <c r="G81" s="84">
        <f t="shared" si="2"/>
        <v>17.301038062283737</v>
      </c>
    </row>
    <row r="82" spans="1:7">
      <c r="A82" s="84" t="s">
        <v>732</v>
      </c>
      <c r="B82" s="84">
        <v>46</v>
      </c>
      <c r="C82" s="84">
        <v>163</v>
      </c>
      <c r="D82" s="84">
        <v>80</v>
      </c>
      <c r="E82" s="84">
        <v>58</v>
      </c>
      <c r="F82" s="84">
        <v>85</v>
      </c>
      <c r="G82" s="84">
        <f t="shared" si="2"/>
        <v>17.313410365463511</v>
      </c>
    </row>
    <row r="83" spans="1:7">
      <c r="A83" s="84" t="s">
        <v>878</v>
      </c>
      <c r="B83" s="84">
        <v>45</v>
      </c>
      <c r="C83" s="84">
        <v>161</v>
      </c>
      <c r="D83" s="84">
        <v>85</v>
      </c>
      <c r="E83" s="84">
        <v>57</v>
      </c>
      <c r="F83" s="84">
        <v>85</v>
      </c>
      <c r="G83" s="84">
        <f t="shared" si="2"/>
        <v>17.360441340997646</v>
      </c>
    </row>
    <row r="84" spans="1:7">
      <c r="A84" s="84" t="s">
        <v>928</v>
      </c>
      <c r="B84" s="84">
        <v>52</v>
      </c>
      <c r="C84" s="84">
        <v>173</v>
      </c>
      <c r="D84" s="84">
        <v>82</v>
      </c>
      <c r="E84" s="84">
        <v>60</v>
      </c>
      <c r="F84" s="84">
        <v>87</v>
      </c>
      <c r="G84" s="84">
        <f t="shared" si="2"/>
        <v>17.374452871796585</v>
      </c>
    </row>
    <row r="85" spans="1:7">
      <c r="A85" s="84" t="s">
        <v>674</v>
      </c>
      <c r="B85" s="84">
        <v>43</v>
      </c>
      <c r="C85" s="84">
        <v>157</v>
      </c>
      <c r="D85" s="84">
        <v>74</v>
      </c>
      <c r="E85" s="84">
        <v>56</v>
      </c>
      <c r="F85" s="84">
        <v>77</v>
      </c>
      <c r="G85" s="84">
        <f t="shared" si="2"/>
        <v>17.444926771877153</v>
      </c>
    </row>
    <row r="86" spans="1:7">
      <c r="A86" s="84" t="s">
        <v>862</v>
      </c>
      <c r="B86" s="84">
        <v>42</v>
      </c>
      <c r="C86" s="84">
        <v>155</v>
      </c>
      <c r="D86" s="84">
        <v>81</v>
      </c>
      <c r="E86" s="84">
        <v>57</v>
      </c>
      <c r="F86" s="84">
        <v>83</v>
      </c>
      <c r="G86" s="84">
        <f t="shared" si="2"/>
        <v>17.481789802289285</v>
      </c>
    </row>
    <row r="87" spans="1:7">
      <c r="A87" s="84" t="s">
        <v>725</v>
      </c>
      <c r="B87" s="84">
        <v>46</v>
      </c>
      <c r="C87" s="84">
        <v>162</v>
      </c>
      <c r="D87" s="84">
        <v>83</v>
      </c>
      <c r="E87" s="84">
        <v>58</v>
      </c>
      <c r="F87" s="84">
        <v>85</v>
      </c>
      <c r="G87" s="84">
        <f t="shared" si="2"/>
        <v>17.527815881725346</v>
      </c>
    </row>
    <row r="88" spans="1:7">
      <c r="A88" s="84" t="s">
        <v>645</v>
      </c>
      <c r="B88" s="84">
        <v>45</v>
      </c>
      <c r="C88" s="84">
        <v>160</v>
      </c>
      <c r="D88" s="84">
        <v>80</v>
      </c>
      <c r="E88" s="84">
        <v>59</v>
      </c>
      <c r="F88" s="84">
        <v>88</v>
      </c>
      <c r="G88" s="84">
        <f t="shared" si="2"/>
        <v>17.578125</v>
      </c>
    </row>
    <row r="89" spans="1:7">
      <c r="A89" s="84" t="s">
        <v>671</v>
      </c>
      <c r="B89" s="84">
        <v>45</v>
      </c>
      <c r="C89" s="84">
        <v>160</v>
      </c>
      <c r="D89" s="84">
        <v>83</v>
      </c>
      <c r="E89" s="84">
        <v>57</v>
      </c>
      <c r="F89" s="84">
        <v>87</v>
      </c>
      <c r="G89" s="84">
        <f t="shared" si="2"/>
        <v>17.578125</v>
      </c>
    </row>
    <row r="90" spans="1:7">
      <c r="A90" s="84" t="s">
        <v>711</v>
      </c>
      <c r="B90" s="84">
        <v>45</v>
      </c>
      <c r="C90" s="84">
        <v>160</v>
      </c>
      <c r="D90" s="84">
        <v>80</v>
      </c>
      <c r="E90" s="84">
        <v>56</v>
      </c>
      <c r="F90" s="84">
        <v>85</v>
      </c>
      <c r="G90" s="84">
        <f t="shared" si="2"/>
        <v>17.578125</v>
      </c>
    </row>
    <row r="91" spans="1:7">
      <c r="A91" s="84" t="s">
        <v>844</v>
      </c>
      <c r="B91" s="84">
        <v>45</v>
      </c>
      <c r="C91" s="84">
        <v>160</v>
      </c>
      <c r="D91" s="84">
        <v>78</v>
      </c>
      <c r="E91" s="84">
        <v>59</v>
      </c>
      <c r="F91" s="84">
        <v>80</v>
      </c>
      <c r="G91" s="84">
        <f t="shared" si="2"/>
        <v>17.578125</v>
      </c>
    </row>
    <row r="92" spans="1:7">
      <c r="A92" s="84" t="s">
        <v>816</v>
      </c>
      <c r="B92" s="84">
        <v>45</v>
      </c>
      <c r="C92" s="84">
        <v>160</v>
      </c>
      <c r="D92" s="84">
        <v>80</v>
      </c>
      <c r="E92" s="84">
        <v>59</v>
      </c>
      <c r="F92" s="84">
        <v>89</v>
      </c>
      <c r="G92" s="84">
        <f t="shared" si="2"/>
        <v>17.578125</v>
      </c>
    </row>
    <row r="93" spans="1:7">
      <c r="A93" s="84" t="s">
        <v>791</v>
      </c>
      <c r="B93" s="84">
        <v>44</v>
      </c>
      <c r="C93" s="84">
        <v>158</v>
      </c>
      <c r="D93" s="84">
        <v>80</v>
      </c>
      <c r="E93" s="84">
        <v>55</v>
      </c>
      <c r="F93" s="84">
        <v>82</v>
      </c>
      <c r="G93" s="84">
        <f t="shared" si="2"/>
        <v>17.625380547989103</v>
      </c>
    </row>
    <row r="94" spans="1:7">
      <c r="A94" s="84" t="s">
        <v>756</v>
      </c>
      <c r="B94" s="84">
        <v>48</v>
      </c>
      <c r="C94" s="84">
        <v>165</v>
      </c>
      <c r="D94" s="84">
        <v>80</v>
      </c>
      <c r="E94" s="84">
        <v>58</v>
      </c>
      <c r="F94" s="84">
        <v>84</v>
      </c>
      <c r="G94" s="84">
        <f t="shared" si="2"/>
        <v>17.630853994490355</v>
      </c>
    </row>
    <row r="95" spans="1:7">
      <c r="A95" s="84" t="s">
        <v>770</v>
      </c>
      <c r="B95" s="84">
        <v>43</v>
      </c>
      <c r="C95" s="84">
        <v>156</v>
      </c>
      <c r="D95" s="84">
        <v>83</v>
      </c>
      <c r="E95" s="84">
        <v>57</v>
      </c>
      <c r="F95" s="84">
        <v>84</v>
      </c>
      <c r="G95" s="84">
        <f t="shared" si="2"/>
        <v>17.669296515450363</v>
      </c>
    </row>
    <row r="96" spans="1:7">
      <c r="A96" s="84" t="s">
        <v>715</v>
      </c>
      <c r="B96" s="84">
        <v>47</v>
      </c>
      <c r="C96" s="84">
        <v>163</v>
      </c>
      <c r="D96" s="84">
        <v>85</v>
      </c>
      <c r="E96" s="84">
        <v>58</v>
      </c>
      <c r="F96" s="84">
        <v>86</v>
      </c>
      <c r="G96" s="84">
        <f t="shared" si="2"/>
        <v>17.689788851669238</v>
      </c>
    </row>
    <row r="97" spans="1:7">
      <c r="A97" s="84" t="s">
        <v>987</v>
      </c>
      <c r="B97" s="84">
        <v>47</v>
      </c>
      <c r="C97" s="84">
        <v>163</v>
      </c>
      <c r="D97" s="84">
        <v>85</v>
      </c>
      <c r="E97" s="84">
        <v>60</v>
      </c>
      <c r="F97" s="84">
        <v>88</v>
      </c>
      <c r="G97" s="84">
        <f t="shared" si="2"/>
        <v>17.689788851669238</v>
      </c>
    </row>
    <row r="98" spans="1:7">
      <c r="A98" s="84" t="s">
        <v>769</v>
      </c>
      <c r="B98" s="84">
        <v>53</v>
      </c>
      <c r="C98" s="84">
        <v>173</v>
      </c>
      <c r="D98" s="84">
        <v>88</v>
      </c>
      <c r="E98" s="84">
        <v>58</v>
      </c>
      <c r="F98" s="84">
        <v>88</v>
      </c>
      <c r="G98" s="84">
        <f t="shared" si="2"/>
        <v>17.708576965484983</v>
      </c>
    </row>
    <row r="99" spans="1:7">
      <c r="A99" s="84" t="s">
        <v>653</v>
      </c>
      <c r="B99" s="84">
        <v>50</v>
      </c>
      <c r="C99" s="84">
        <v>168</v>
      </c>
      <c r="D99" s="84">
        <v>84</v>
      </c>
      <c r="E99" s="84">
        <v>60</v>
      </c>
      <c r="F99" s="84">
        <v>88</v>
      </c>
      <c r="G99" s="84">
        <f t="shared" ref="G99:G130" si="3">+B99/C99/C99*10000</f>
        <v>17.715419501133788</v>
      </c>
    </row>
    <row r="100" spans="1:7">
      <c r="A100" s="84" t="s">
        <v>772</v>
      </c>
      <c r="B100" s="84">
        <v>41</v>
      </c>
      <c r="C100" s="84">
        <v>152</v>
      </c>
      <c r="D100" s="84">
        <v>82</v>
      </c>
      <c r="E100" s="84">
        <v>57</v>
      </c>
      <c r="F100" s="84">
        <v>79</v>
      </c>
      <c r="G100" s="84">
        <f t="shared" si="3"/>
        <v>17.745844875346261</v>
      </c>
    </row>
    <row r="101" spans="1:7">
      <c r="A101" s="84" t="s">
        <v>892</v>
      </c>
      <c r="B101" s="84">
        <v>49</v>
      </c>
      <c r="C101" s="84">
        <v>166</v>
      </c>
      <c r="D101" s="84">
        <v>85</v>
      </c>
      <c r="E101" s="84">
        <v>58</v>
      </c>
      <c r="F101" s="84">
        <v>87</v>
      </c>
      <c r="G101" s="84">
        <f t="shared" si="3"/>
        <v>17.781971258528088</v>
      </c>
    </row>
    <row r="102" spans="1:7">
      <c r="A102" s="84" t="s">
        <v>812</v>
      </c>
      <c r="B102" s="84">
        <v>54</v>
      </c>
      <c r="C102" s="84">
        <v>174</v>
      </c>
      <c r="D102" s="84">
        <v>80</v>
      </c>
      <c r="E102" s="84">
        <v>58</v>
      </c>
      <c r="F102" s="84">
        <v>84</v>
      </c>
      <c r="G102" s="84">
        <f t="shared" si="3"/>
        <v>17.8359096313912</v>
      </c>
    </row>
    <row r="103" spans="1:7">
      <c r="A103" s="84" t="s">
        <v>641</v>
      </c>
      <c r="B103" s="84">
        <v>48</v>
      </c>
      <c r="C103" s="84">
        <v>164</v>
      </c>
      <c r="D103" s="84">
        <v>80</v>
      </c>
      <c r="E103" s="84">
        <v>58</v>
      </c>
      <c r="F103" s="84">
        <v>86</v>
      </c>
      <c r="G103" s="84">
        <f t="shared" si="3"/>
        <v>17.846519928613919</v>
      </c>
    </row>
    <row r="104" spans="1:7">
      <c r="A104" s="84" t="s">
        <v>740</v>
      </c>
      <c r="B104" s="84">
        <v>44</v>
      </c>
      <c r="C104" s="84">
        <v>157</v>
      </c>
      <c r="D104" s="84">
        <v>76</v>
      </c>
      <c r="E104" s="84">
        <v>58</v>
      </c>
      <c r="F104" s="84">
        <v>83</v>
      </c>
      <c r="G104" s="84">
        <f t="shared" si="3"/>
        <v>17.850622743316158</v>
      </c>
    </row>
    <row r="105" spans="1:7">
      <c r="A105" s="84" t="s">
        <v>728</v>
      </c>
      <c r="B105" s="84">
        <v>44</v>
      </c>
      <c r="C105" s="84">
        <v>157</v>
      </c>
      <c r="D105" s="84">
        <v>84</v>
      </c>
      <c r="E105" s="84">
        <v>58</v>
      </c>
      <c r="F105" s="84">
        <v>85</v>
      </c>
      <c r="G105" s="84">
        <f t="shared" si="3"/>
        <v>17.850622743316158</v>
      </c>
    </row>
    <row r="106" spans="1:7">
      <c r="A106" s="84" t="s">
        <v>970</v>
      </c>
      <c r="B106" s="84">
        <v>44</v>
      </c>
      <c r="C106" s="84">
        <v>157</v>
      </c>
      <c r="D106" s="84">
        <v>86</v>
      </c>
      <c r="E106" s="84">
        <v>58</v>
      </c>
      <c r="F106" s="84">
        <v>86</v>
      </c>
      <c r="G106" s="84">
        <f t="shared" si="3"/>
        <v>17.850622743316158</v>
      </c>
    </row>
    <row r="107" spans="1:7">
      <c r="A107" s="84" t="s">
        <v>738</v>
      </c>
      <c r="B107" s="84">
        <v>43</v>
      </c>
      <c r="C107" s="84">
        <v>155</v>
      </c>
      <c r="D107" s="84">
        <v>82</v>
      </c>
      <c r="E107" s="84">
        <v>58</v>
      </c>
      <c r="F107" s="84">
        <v>85</v>
      </c>
      <c r="G107" s="84">
        <f t="shared" si="3"/>
        <v>17.898022892819981</v>
      </c>
    </row>
    <row r="108" spans="1:7">
      <c r="A108" s="84" t="s">
        <v>887</v>
      </c>
      <c r="B108" s="84">
        <v>43</v>
      </c>
      <c r="C108" s="84">
        <v>155</v>
      </c>
      <c r="D108" s="84">
        <v>84</v>
      </c>
      <c r="E108" s="84">
        <v>57</v>
      </c>
      <c r="F108" s="84">
        <v>87</v>
      </c>
      <c r="G108" s="84">
        <f t="shared" si="3"/>
        <v>17.898022892819981</v>
      </c>
    </row>
    <row r="109" spans="1:7">
      <c r="A109" s="84" t="s">
        <v>924</v>
      </c>
      <c r="B109" s="84">
        <v>47</v>
      </c>
      <c r="C109" s="84">
        <v>162</v>
      </c>
      <c r="D109" s="84">
        <v>80</v>
      </c>
      <c r="E109" s="84">
        <v>60</v>
      </c>
      <c r="F109" s="84">
        <v>85</v>
      </c>
      <c r="G109" s="84">
        <f t="shared" si="3"/>
        <v>17.908855357415028</v>
      </c>
    </row>
    <row r="110" spans="1:7">
      <c r="A110" s="84" t="s">
        <v>700</v>
      </c>
      <c r="B110" s="84">
        <v>47</v>
      </c>
      <c r="C110" s="84">
        <v>162</v>
      </c>
      <c r="D110" s="84">
        <v>86</v>
      </c>
      <c r="E110" s="84">
        <v>60</v>
      </c>
      <c r="F110" s="84">
        <v>88</v>
      </c>
      <c r="G110" s="84">
        <f t="shared" si="3"/>
        <v>17.908855357415028</v>
      </c>
    </row>
    <row r="111" spans="1:7">
      <c r="A111" s="84" t="s">
        <v>686</v>
      </c>
      <c r="B111" s="84">
        <v>53</v>
      </c>
      <c r="C111" s="84">
        <v>172</v>
      </c>
      <c r="D111" s="84">
        <v>86</v>
      </c>
      <c r="E111" s="84">
        <v>59</v>
      </c>
      <c r="F111" s="84">
        <v>87</v>
      </c>
      <c r="G111" s="84">
        <f t="shared" si="3"/>
        <v>17.915089237425637</v>
      </c>
    </row>
    <row r="112" spans="1:7">
      <c r="A112" s="84" t="s">
        <v>615</v>
      </c>
      <c r="B112" s="84">
        <v>50</v>
      </c>
      <c r="C112" s="84">
        <v>167</v>
      </c>
      <c r="D112" s="84">
        <v>81</v>
      </c>
      <c r="E112" s="84">
        <v>60</v>
      </c>
      <c r="F112" s="84">
        <v>87</v>
      </c>
      <c r="G112" s="84">
        <f t="shared" si="3"/>
        <v>17.928215425436548</v>
      </c>
    </row>
    <row r="113" spans="1:7">
      <c r="A113" s="84" t="s">
        <v>687</v>
      </c>
      <c r="B113" s="84">
        <v>50</v>
      </c>
      <c r="C113" s="84">
        <v>167</v>
      </c>
      <c r="D113" s="84">
        <v>85</v>
      </c>
      <c r="E113" s="84">
        <v>62</v>
      </c>
      <c r="F113" s="84">
        <v>88</v>
      </c>
      <c r="G113" s="84">
        <f t="shared" si="3"/>
        <v>17.928215425436548</v>
      </c>
    </row>
    <row r="114" spans="1:7">
      <c r="A114" s="84" t="s">
        <v>806</v>
      </c>
      <c r="B114" s="84">
        <v>42</v>
      </c>
      <c r="C114" s="84">
        <v>153</v>
      </c>
      <c r="D114" s="84">
        <v>80</v>
      </c>
      <c r="E114" s="84">
        <v>56</v>
      </c>
      <c r="F114" s="84">
        <v>83</v>
      </c>
      <c r="G114" s="84">
        <f t="shared" si="3"/>
        <v>17.941817249775728</v>
      </c>
    </row>
    <row r="115" spans="1:7">
      <c r="A115" s="84" t="s">
        <v>820</v>
      </c>
      <c r="B115" s="84">
        <v>46</v>
      </c>
      <c r="C115" s="84">
        <v>160</v>
      </c>
      <c r="D115" s="84">
        <v>88</v>
      </c>
      <c r="E115" s="84">
        <v>58</v>
      </c>
      <c r="F115" s="84">
        <v>87</v>
      </c>
      <c r="G115" s="84">
        <f t="shared" si="3"/>
        <v>17.96875</v>
      </c>
    </row>
    <row r="116" spans="1:7">
      <c r="A116" s="84" t="s">
        <v>650</v>
      </c>
      <c r="B116" s="84">
        <v>49</v>
      </c>
      <c r="C116" s="84">
        <v>165</v>
      </c>
      <c r="D116" s="84">
        <v>82</v>
      </c>
      <c r="E116" s="84">
        <v>58</v>
      </c>
      <c r="F116" s="84">
        <v>83</v>
      </c>
      <c r="G116" s="84">
        <f t="shared" si="3"/>
        <v>17.998163452708908</v>
      </c>
    </row>
    <row r="117" spans="1:7">
      <c r="A117" s="84" t="s">
        <v>631</v>
      </c>
      <c r="B117" s="84">
        <v>45</v>
      </c>
      <c r="C117" s="84">
        <v>158</v>
      </c>
      <c r="D117" s="84">
        <v>82</v>
      </c>
      <c r="E117" s="84">
        <v>57</v>
      </c>
      <c r="F117" s="84">
        <v>85</v>
      </c>
      <c r="G117" s="84">
        <f t="shared" si="3"/>
        <v>18.025957378625222</v>
      </c>
    </row>
    <row r="118" spans="1:7">
      <c r="A118" s="84" t="s">
        <v>848</v>
      </c>
      <c r="B118" s="84">
        <v>45</v>
      </c>
      <c r="C118" s="84">
        <v>158</v>
      </c>
      <c r="D118" s="84">
        <v>80</v>
      </c>
      <c r="E118" s="84">
        <v>58</v>
      </c>
      <c r="F118" s="84">
        <v>85</v>
      </c>
      <c r="G118" s="84">
        <f t="shared" si="3"/>
        <v>18.025957378625222</v>
      </c>
    </row>
    <row r="119" spans="1:7">
      <c r="A119" s="84" t="s">
        <v>984</v>
      </c>
      <c r="B119" s="84">
        <v>45</v>
      </c>
      <c r="C119" s="84">
        <v>158</v>
      </c>
      <c r="D119" s="84">
        <v>82</v>
      </c>
      <c r="E119" s="84">
        <v>57</v>
      </c>
      <c r="F119" s="84">
        <v>85</v>
      </c>
      <c r="G119" s="84">
        <f t="shared" si="3"/>
        <v>18.025957378625222</v>
      </c>
    </row>
    <row r="120" spans="1:7">
      <c r="A120" s="84" t="s">
        <v>742</v>
      </c>
      <c r="B120" s="84">
        <v>48</v>
      </c>
      <c r="C120" s="84">
        <v>163</v>
      </c>
      <c r="D120" s="84">
        <v>78</v>
      </c>
      <c r="E120" s="84">
        <v>58</v>
      </c>
      <c r="F120" s="84">
        <v>84</v>
      </c>
      <c r="G120" s="84">
        <f t="shared" si="3"/>
        <v>18.066167337874969</v>
      </c>
    </row>
    <row r="121" spans="1:7">
      <c r="A121" s="84" t="s">
        <v>826</v>
      </c>
      <c r="B121" s="84">
        <v>51</v>
      </c>
      <c r="C121" s="84">
        <v>168</v>
      </c>
      <c r="D121" s="84">
        <v>85</v>
      </c>
      <c r="E121" s="84">
        <v>60</v>
      </c>
      <c r="F121" s="84">
        <v>89</v>
      </c>
      <c r="G121" s="84">
        <f t="shared" si="3"/>
        <v>18.069727891156461</v>
      </c>
    </row>
    <row r="122" spans="1:7">
      <c r="A122" s="84" t="s">
        <v>712</v>
      </c>
      <c r="B122" s="84">
        <v>47</v>
      </c>
      <c r="C122" s="84">
        <v>161</v>
      </c>
      <c r="D122" s="84">
        <v>79</v>
      </c>
      <c r="E122" s="84">
        <v>59</v>
      </c>
      <c r="F122" s="84">
        <v>85</v>
      </c>
      <c r="G122" s="84">
        <f t="shared" si="3"/>
        <v>18.132016511708652</v>
      </c>
    </row>
    <row r="123" spans="1:7">
      <c r="A123" s="84" t="s">
        <v>677</v>
      </c>
      <c r="B123" s="84">
        <v>42</v>
      </c>
      <c r="C123" s="84">
        <v>152</v>
      </c>
      <c r="D123" s="84">
        <v>80</v>
      </c>
      <c r="E123" s="84">
        <v>58</v>
      </c>
      <c r="F123" s="84">
        <v>83</v>
      </c>
      <c r="G123" s="84">
        <f t="shared" si="3"/>
        <v>18.178670360110804</v>
      </c>
    </row>
    <row r="124" spans="1:7">
      <c r="A124" s="84" t="s">
        <v>931</v>
      </c>
      <c r="B124" s="84">
        <v>46</v>
      </c>
      <c r="C124" s="84">
        <v>159</v>
      </c>
      <c r="D124" s="84">
        <v>80</v>
      </c>
      <c r="E124" s="84">
        <v>59</v>
      </c>
      <c r="F124" s="84">
        <v>83</v>
      </c>
      <c r="G124" s="84">
        <f t="shared" si="3"/>
        <v>18.195482773624459</v>
      </c>
    </row>
    <row r="125" spans="1:7">
      <c r="A125" s="84" t="s">
        <v>690</v>
      </c>
      <c r="B125" s="84">
        <v>49</v>
      </c>
      <c r="C125" s="84">
        <v>164</v>
      </c>
      <c r="D125" s="84">
        <v>86</v>
      </c>
      <c r="E125" s="84">
        <v>60</v>
      </c>
      <c r="F125" s="84">
        <v>87</v>
      </c>
      <c r="G125" s="84">
        <f t="shared" si="3"/>
        <v>18.218322427126708</v>
      </c>
    </row>
    <row r="126" spans="1:7">
      <c r="A126" s="84" t="s">
        <v>731</v>
      </c>
      <c r="B126" s="84">
        <v>48</v>
      </c>
      <c r="C126" s="84">
        <v>162</v>
      </c>
      <c r="D126" s="84">
        <v>81</v>
      </c>
      <c r="E126" s="84">
        <v>58</v>
      </c>
      <c r="F126" s="84">
        <v>83</v>
      </c>
      <c r="G126" s="84">
        <f t="shared" si="3"/>
        <v>18.289894833104707</v>
      </c>
    </row>
    <row r="127" spans="1:7">
      <c r="A127" s="84" t="s">
        <v>761</v>
      </c>
      <c r="B127" s="84">
        <v>48</v>
      </c>
      <c r="C127" s="84">
        <v>162</v>
      </c>
      <c r="D127" s="84">
        <v>84</v>
      </c>
      <c r="E127" s="84">
        <v>58</v>
      </c>
      <c r="F127" s="84">
        <v>85</v>
      </c>
      <c r="G127" s="84">
        <f t="shared" si="3"/>
        <v>18.289894833104707</v>
      </c>
    </row>
    <row r="128" spans="1:7">
      <c r="A128" s="84" t="s">
        <v>663</v>
      </c>
      <c r="B128" s="84">
        <v>47</v>
      </c>
      <c r="C128" s="84">
        <v>160</v>
      </c>
      <c r="D128" s="84">
        <v>87</v>
      </c>
      <c r="E128" s="84">
        <v>63</v>
      </c>
      <c r="F128" s="84">
        <v>85</v>
      </c>
      <c r="G128" s="84">
        <f t="shared" si="3"/>
        <v>18.359375</v>
      </c>
    </row>
    <row r="129" spans="1:7">
      <c r="A129" s="84" t="s">
        <v>733</v>
      </c>
      <c r="B129" s="84">
        <v>50</v>
      </c>
      <c r="C129" s="84">
        <v>165</v>
      </c>
      <c r="D129" s="84">
        <v>80</v>
      </c>
      <c r="E129" s="84">
        <v>58</v>
      </c>
      <c r="F129" s="84">
        <v>82</v>
      </c>
      <c r="G129" s="84">
        <f t="shared" si="3"/>
        <v>18.365472910927455</v>
      </c>
    </row>
    <row r="130" spans="1:7">
      <c r="A130" s="84" t="s">
        <v>613</v>
      </c>
      <c r="B130" s="84">
        <v>46</v>
      </c>
      <c r="C130" s="84">
        <v>158</v>
      </c>
      <c r="D130" s="84">
        <v>90</v>
      </c>
      <c r="E130" s="84">
        <v>55</v>
      </c>
      <c r="F130" s="84">
        <v>92</v>
      </c>
      <c r="G130" s="84">
        <f t="shared" si="3"/>
        <v>18.426534209261337</v>
      </c>
    </row>
    <row r="131" spans="1:7">
      <c r="A131" s="84" t="s">
        <v>648</v>
      </c>
      <c r="B131" s="84">
        <v>49</v>
      </c>
      <c r="C131" s="84">
        <v>163</v>
      </c>
      <c r="D131" s="84">
        <v>80</v>
      </c>
      <c r="E131" s="84">
        <v>59</v>
      </c>
      <c r="F131" s="84">
        <v>83</v>
      </c>
      <c r="G131" s="84">
        <f t="shared" ref="G131:G162" si="4">+B131/C131/C131*10000</f>
        <v>18.442545824080696</v>
      </c>
    </row>
    <row r="132" spans="1:7">
      <c r="A132" s="84" t="s">
        <v>911</v>
      </c>
      <c r="B132" s="84">
        <v>49</v>
      </c>
      <c r="C132" s="84">
        <v>163</v>
      </c>
      <c r="D132" s="84">
        <v>83</v>
      </c>
      <c r="E132" s="84">
        <v>58</v>
      </c>
      <c r="F132" s="84">
        <v>83</v>
      </c>
      <c r="G132" s="84">
        <f t="shared" si="4"/>
        <v>18.442545824080696</v>
      </c>
    </row>
    <row r="133" spans="1:7">
      <c r="A133" s="84" t="s">
        <v>617</v>
      </c>
      <c r="B133" s="84">
        <v>48</v>
      </c>
      <c r="C133" s="84">
        <v>161</v>
      </c>
      <c r="D133" s="84">
        <v>87</v>
      </c>
      <c r="E133" s="84">
        <v>59</v>
      </c>
      <c r="F133" s="84">
        <v>87</v>
      </c>
      <c r="G133" s="84">
        <f t="shared" si="4"/>
        <v>18.517804097064158</v>
      </c>
    </row>
    <row r="134" spans="1:7">
      <c r="A134" s="84" t="s">
        <v>1151</v>
      </c>
      <c r="B134" s="84">
        <v>45.5</v>
      </c>
      <c r="C134" s="84">
        <v>156.5</v>
      </c>
      <c r="D134" s="84">
        <v>82.5</v>
      </c>
      <c r="E134" s="84">
        <v>59</v>
      </c>
      <c r="F134" s="84">
        <v>85</v>
      </c>
      <c r="G134" s="84">
        <f t="shared" si="4"/>
        <v>18.57730506588819</v>
      </c>
    </row>
    <row r="135" spans="1:7">
      <c r="A135" s="84" t="s">
        <v>865</v>
      </c>
      <c r="B135" s="84">
        <v>50</v>
      </c>
      <c r="C135" s="84">
        <v>164</v>
      </c>
      <c r="D135" s="84">
        <v>82</v>
      </c>
      <c r="E135" s="84">
        <v>60</v>
      </c>
      <c r="F135" s="84">
        <v>90</v>
      </c>
      <c r="G135" s="84">
        <f t="shared" si="4"/>
        <v>18.5901249256395</v>
      </c>
    </row>
    <row r="136" spans="1:7">
      <c r="A136" s="84" t="s">
        <v>666</v>
      </c>
      <c r="B136" s="84">
        <v>43</v>
      </c>
      <c r="C136" s="84">
        <v>152</v>
      </c>
      <c r="D136" s="84">
        <v>82</v>
      </c>
      <c r="E136" s="84">
        <v>55</v>
      </c>
      <c r="F136" s="84">
        <v>81</v>
      </c>
      <c r="G136" s="84">
        <f t="shared" si="4"/>
        <v>18.611495844875346</v>
      </c>
    </row>
    <row r="137" spans="1:7">
      <c r="A137" s="84" t="s">
        <v>889</v>
      </c>
      <c r="B137" s="84">
        <v>45</v>
      </c>
      <c r="C137" s="84">
        <v>155</v>
      </c>
      <c r="D137" s="84">
        <v>79</v>
      </c>
      <c r="E137" s="84">
        <v>59</v>
      </c>
      <c r="F137" s="84">
        <v>82</v>
      </c>
      <c r="G137" s="84">
        <f t="shared" si="4"/>
        <v>18.730489073881376</v>
      </c>
    </row>
    <row r="138" spans="1:7">
      <c r="A138" s="84" t="s">
        <v>803</v>
      </c>
      <c r="B138" s="84">
        <v>45</v>
      </c>
      <c r="C138" s="84">
        <v>155</v>
      </c>
      <c r="D138" s="84">
        <v>85</v>
      </c>
      <c r="E138" s="84">
        <v>58</v>
      </c>
      <c r="F138" s="84">
        <v>88</v>
      </c>
      <c r="G138" s="84">
        <f t="shared" si="4"/>
        <v>18.730489073881376</v>
      </c>
    </row>
    <row r="139" spans="1:7">
      <c r="A139" s="84" t="s">
        <v>692</v>
      </c>
      <c r="B139" s="84">
        <v>48</v>
      </c>
      <c r="C139" s="84">
        <v>160</v>
      </c>
      <c r="D139" s="84">
        <v>83</v>
      </c>
      <c r="E139" s="84">
        <v>58</v>
      </c>
      <c r="F139" s="84">
        <v>85</v>
      </c>
      <c r="G139" s="84">
        <f t="shared" si="4"/>
        <v>18.75</v>
      </c>
    </row>
    <row r="140" spans="1:7">
      <c r="A140" s="84" t="s">
        <v>962</v>
      </c>
      <c r="B140" s="84">
        <v>44</v>
      </c>
      <c r="C140" s="84">
        <v>153</v>
      </c>
      <c r="D140" s="84">
        <v>87</v>
      </c>
      <c r="E140" s="84">
        <v>58</v>
      </c>
      <c r="F140" s="84">
        <v>86</v>
      </c>
      <c r="G140" s="84">
        <f t="shared" si="4"/>
        <v>18.796189499765045</v>
      </c>
    </row>
    <row r="141" spans="1:7">
      <c r="A141" s="84" t="s">
        <v>802</v>
      </c>
      <c r="B141" s="84">
        <v>46</v>
      </c>
      <c r="C141" s="84">
        <v>156</v>
      </c>
      <c r="D141" s="84">
        <v>82.5</v>
      </c>
      <c r="E141" s="84">
        <v>62</v>
      </c>
      <c r="F141" s="84">
        <v>80</v>
      </c>
      <c r="G141" s="84">
        <f t="shared" si="4"/>
        <v>18.902038132807363</v>
      </c>
    </row>
    <row r="142" spans="1:7">
      <c r="A142" s="84" t="s">
        <v>1152</v>
      </c>
      <c r="B142" s="84">
        <v>46</v>
      </c>
      <c r="C142" s="84">
        <v>156</v>
      </c>
      <c r="D142" s="84">
        <v>83</v>
      </c>
      <c r="E142" s="84">
        <v>61</v>
      </c>
      <c r="F142" s="84">
        <v>89</v>
      </c>
      <c r="G142" s="84">
        <f t="shared" si="4"/>
        <v>18.902038132807363</v>
      </c>
    </row>
    <row r="143" spans="1:7">
      <c r="A143" s="84" t="s">
        <v>944</v>
      </c>
      <c r="B143" s="84">
        <v>50</v>
      </c>
      <c r="C143" s="84">
        <v>162</v>
      </c>
      <c r="D143" s="84">
        <v>84</v>
      </c>
      <c r="E143" s="84">
        <v>59</v>
      </c>
      <c r="F143" s="84">
        <v>87</v>
      </c>
      <c r="G143" s="84">
        <f t="shared" si="4"/>
        <v>19.051973784484073</v>
      </c>
    </row>
    <row r="144" spans="1:7">
      <c r="A144" s="84" t="s">
        <v>968</v>
      </c>
      <c r="B144" s="84">
        <v>47</v>
      </c>
      <c r="C144" s="84">
        <v>157</v>
      </c>
      <c r="D144" s="84">
        <v>87</v>
      </c>
      <c r="E144" s="84">
        <v>59</v>
      </c>
      <c r="F144" s="84">
        <v>85</v>
      </c>
      <c r="G144" s="84">
        <f t="shared" si="4"/>
        <v>19.067710657633167</v>
      </c>
    </row>
    <row r="145" spans="1:7">
      <c r="A145" s="84" t="s">
        <v>599</v>
      </c>
      <c r="B145" s="84">
        <v>65</v>
      </c>
      <c r="C145" s="84">
        <v>184.5</v>
      </c>
      <c r="D145" s="84">
        <v>87</v>
      </c>
      <c r="E145" s="84">
        <v>78</v>
      </c>
      <c r="F145" s="84">
        <v>90</v>
      </c>
      <c r="G145" s="84">
        <f t="shared" si="4"/>
        <v>19.095041898928475</v>
      </c>
    </row>
    <row r="146" spans="1:7">
      <c r="A146" s="84" t="s">
        <v>718</v>
      </c>
      <c r="B146" s="84">
        <v>54</v>
      </c>
      <c r="C146" s="84">
        <v>168</v>
      </c>
      <c r="D146" s="84">
        <v>88</v>
      </c>
      <c r="E146" s="84">
        <v>58</v>
      </c>
      <c r="F146" s="84">
        <v>86</v>
      </c>
      <c r="G146" s="84">
        <f t="shared" si="4"/>
        <v>19.132653061224492</v>
      </c>
    </row>
    <row r="147" spans="1:7">
      <c r="A147" s="84" t="s">
        <v>964</v>
      </c>
      <c r="B147" s="84">
        <v>47.2</v>
      </c>
      <c r="C147" s="84">
        <v>157</v>
      </c>
      <c r="D147" s="84">
        <v>82</v>
      </c>
      <c r="E147" s="84">
        <v>55</v>
      </c>
      <c r="F147" s="84">
        <v>83</v>
      </c>
      <c r="G147" s="84">
        <f t="shared" si="4"/>
        <v>19.148849851920975</v>
      </c>
    </row>
    <row r="148" spans="1:7">
      <c r="A148" s="84" t="s">
        <v>703</v>
      </c>
      <c r="B148" s="84">
        <v>48</v>
      </c>
      <c r="C148" s="84">
        <v>158</v>
      </c>
      <c r="D148" s="84">
        <v>87</v>
      </c>
      <c r="E148" s="84">
        <v>59</v>
      </c>
      <c r="F148" s="84">
        <v>87</v>
      </c>
      <c r="G148" s="84">
        <f t="shared" si="4"/>
        <v>19.227687870533568</v>
      </c>
    </row>
    <row r="149" spans="1:7">
      <c r="A149" s="84" t="s">
        <v>885</v>
      </c>
      <c r="B149" s="84">
        <v>47</v>
      </c>
      <c r="C149" s="84">
        <v>156</v>
      </c>
      <c r="D149" s="84">
        <v>79</v>
      </c>
      <c r="E149" s="84">
        <v>58</v>
      </c>
      <c r="F149" s="84">
        <v>80</v>
      </c>
      <c r="G149" s="84">
        <f t="shared" si="4"/>
        <v>19.312952005259696</v>
      </c>
    </row>
    <row r="150" spans="1:7">
      <c r="A150" s="84" t="s">
        <v>917</v>
      </c>
      <c r="B150" s="84">
        <v>53.5</v>
      </c>
      <c r="C150" s="84">
        <v>166.4</v>
      </c>
      <c r="D150" s="84">
        <v>94</v>
      </c>
      <c r="E150" s="84">
        <v>61</v>
      </c>
      <c r="F150" s="84">
        <v>86</v>
      </c>
      <c r="G150" s="84">
        <f t="shared" si="4"/>
        <v>19.321780232988164</v>
      </c>
    </row>
    <row r="151" spans="1:7">
      <c r="A151" s="84" t="s">
        <v>912</v>
      </c>
      <c r="B151" s="84">
        <v>48.5</v>
      </c>
      <c r="C151" s="84">
        <v>158</v>
      </c>
      <c r="D151" s="84">
        <v>74</v>
      </c>
      <c r="E151" s="84">
        <v>61</v>
      </c>
      <c r="F151" s="84">
        <v>88</v>
      </c>
      <c r="G151" s="84">
        <f t="shared" si="4"/>
        <v>19.427976285851628</v>
      </c>
    </row>
    <row r="152" spans="1:7">
      <c r="A152" s="84" t="s">
        <v>749</v>
      </c>
      <c r="B152" s="84">
        <v>48</v>
      </c>
      <c r="C152" s="84">
        <v>157</v>
      </c>
      <c r="D152" s="84">
        <v>84</v>
      </c>
      <c r="E152" s="84">
        <v>57</v>
      </c>
      <c r="F152" s="84">
        <v>85</v>
      </c>
      <c r="G152" s="84">
        <f t="shared" si="4"/>
        <v>19.473406629072173</v>
      </c>
    </row>
    <row r="153" spans="1:7">
      <c r="A153" s="84" t="s">
        <v>716</v>
      </c>
      <c r="B153" s="84">
        <v>48</v>
      </c>
      <c r="C153" s="84">
        <v>157</v>
      </c>
      <c r="D153" s="84">
        <v>80</v>
      </c>
      <c r="E153" s="84">
        <v>61</v>
      </c>
      <c r="F153" s="84">
        <v>81</v>
      </c>
      <c r="G153" s="84">
        <f t="shared" si="4"/>
        <v>19.473406629072173</v>
      </c>
    </row>
    <row r="154" spans="1:7">
      <c r="A154" s="84" t="s">
        <v>746</v>
      </c>
      <c r="B154" s="84">
        <v>55</v>
      </c>
      <c r="C154" s="84">
        <v>168</v>
      </c>
      <c r="D154" s="84">
        <v>80</v>
      </c>
      <c r="E154" s="84">
        <v>59</v>
      </c>
      <c r="F154" s="84">
        <v>88</v>
      </c>
      <c r="G154" s="84">
        <f t="shared" si="4"/>
        <v>19.486961451247165</v>
      </c>
    </row>
    <row r="155" spans="1:7">
      <c r="A155" s="84" t="s">
        <v>789</v>
      </c>
      <c r="B155" s="84">
        <v>55</v>
      </c>
      <c r="C155" s="84">
        <v>168</v>
      </c>
      <c r="D155" s="84">
        <v>88</v>
      </c>
      <c r="E155" s="84">
        <v>58</v>
      </c>
      <c r="F155" s="84">
        <v>90</v>
      </c>
      <c r="G155" s="84">
        <f t="shared" si="4"/>
        <v>19.486961451247165</v>
      </c>
    </row>
    <row r="156" spans="1:7">
      <c r="A156" s="84" t="s">
        <v>830</v>
      </c>
      <c r="B156" s="84">
        <v>46</v>
      </c>
      <c r="C156" s="84">
        <v>153</v>
      </c>
      <c r="D156" s="84">
        <v>85</v>
      </c>
      <c r="E156" s="84">
        <v>58</v>
      </c>
      <c r="F156" s="84">
        <v>85</v>
      </c>
      <c r="G156" s="84">
        <f t="shared" si="4"/>
        <v>19.650561749754367</v>
      </c>
    </row>
    <row r="157" spans="1:7">
      <c r="A157" s="84" t="s">
        <v>877</v>
      </c>
      <c r="B157" s="84">
        <v>53</v>
      </c>
      <c r="C157" s="84">
        <v>164</v>
      </c>
      <c r="D157" s="84">
        <v>83</v>
      </c>
      <c r="E157" s="84">
        <v>57</v>
      </c>
      <c r="F157" s="84">
        <v>85</v>
      </c>
      <c r="G157" s="84">
        <f t="shared" si="4"/>
        <v>19.705532421177871</v>
      </c>
    </row>
    <row r="158" spans="1:7">
      <c r="A158" s="84" t="s">
        <v>606</v>
      </c>
      <c r="B158" s="84">
        <v>59</v>
      </c>
      <c r="C158" s="84">
        <v>173</v>
      </c>
      <c r="D158" s="84">
        <v>85</v>
      </c>
      <c r="E158" s="84">
        <v>60</v>
      </c>
      <c r="F158" s="84">
        <v>83</v>
      </c>
      <c r="G158" s="84">
        <f t="shared" si="4"/>
        <v>19.713321527615356</v>
      </c>
    </row>
    <row r="159" spans="1:7">
      <c r="A159" s="84" t="s">
        <v>797</v>
      </c>
      <c r="B159" s="84">
        <v>47</v>
      </c>
      <c r="C159" s="84">
        <v>154</v>
      </c>
      <c r="D159" s="84">
        <v>81</v>
      </c>
      <c r="E159" s="84">
        <v>56</v>
      </c>
      <c r="F159" s="84">
        <v>86</v>
      </c>
      <c r="G159" s="84">
        <f t="shared" si="4"/>
        <v>19.817844493169169</v>
      </c>
    </row>
    <row r="160" spans="1:7">
      <c r="A160" s="84" t="s">
        <v>935</v>
      </c>
      <c r="B160" s="84">
        <v>51</v>
      </c>
      <c r="C160" s="84">
        <v>160</v>
      </c>
      <c r="D160" s="84">
        <v>82</v>
      </c>
      <c r="E160" s="84">
        <v>62</v>
      </c>
      <c r="F160" s="84">
        <v>88</v>
      </c>
      <c r="G160" s="84">
        <f t="shared" si="4"/>
        <v>19.921875</v>
      </c>
    </row>
    <row r="161" spans="1:7">
      <c r="A161" s="84" t="s">
        <v>612</v>
      </c>
      <c r="B161" s="84">
        <v>48</v>
      </c>
      <c r="C161" s="84">
        <v>155</v>
      </c>
      <c r="D161" s="84">
        <v>85</v>
      </c>
      <c r="E161" s="84">
        <v>60</v>
      </c>
      <c r="F161" s="84">
        <v>86</v>
      </c>
      <c r="G161" s="84">
        <f t="shared" si="4"/>
        <v>19.979188345473467</v>
      </c>
    </row>
    <row r="162" spans="1:7">
      <c r="A162" s="84" t="s">
        <v>902</v>
      </c>
      <c r="B162" s="84">
        <v>50</v>
      </c>
      <c r="C162" s="84">
        <v>157</v>
      </c>
      <c r="D162" s="84">
        <v>78</v>
      </c>
      <c r="E162" s="84">
        <v>58</v>
      </c>
      <c r="F162" s="84">
        <v>82</v>
      </c>
      <c r="G162" s="84">
        <f t="shared" si="4"/>
        <v>20.284798571950176</v>
      </c>
    </row>
    <row r="163" spans="1:7">
      <c r="A163" s="84" t="s">
        <v>925</v>
      </c>
      <c r="B163" s="84">
        <v>48.5</v>
      </c>
      <c r="C163" s="84">
        <v>154</v>
      </c>
      <c r="D163" s="84">
        <v>80</v>
      </c>
      <c r="E163" s="84">
        <v>62</v>
      </c>
      <c r="F163" s="84">
        <v>90</v>
      </c>
      <c r="G163" s="84">
        <f t="shared" ref="G163:G171" si="5">+B163/C163/C163*10000</f>
        <v>20.450328891887334</v>
      </c>
    </row>
    <row r="164" spans="1:7">
      <c r="A164" s="84" t="s">
        <v>784</v>
      </c>
      <c r="B164" s="84">
        <v>50</v>
      </c>
      <c r="C164" s="84">
        <v>156</v>
      </c>
      <c r="D164" s="84">
        <v>90</v>
      </c>
      <c r="E164" s="84">
        <v>60</v>
      </c>
      <c r="F164" s="84">
        <v>90</v>
      </c>
      <c r="G164" s="84">
        <f t="shared" si="5"/>
        <v>20.545693622616703</v>
      </c>
    </row>
    <row r="165" spans="1:7">
      <c r="A165" s="84" t="s">
        <v>860</v>
      </c>
      <c r="B165" s="84">
        <v>58</v>
      </c>
      <c r="C165" s="84">
        <v>166</v>
      </c>
      <c r="D165" s="84">
        <v>103</v>
      </c>
      <c r="E165" s="84">
        <v>60</v>
      </c>
      <c r="F165" s="84">
        <v>88</v>
      </c>
      <c r="G165" s="84">
        <f t="shared" si="5"/>
        <v>21.048047612135289</v>
      </c>
    </row>
    <row r="166" spans="1:7">
      <c r="A166" s="84" t="s">
        <v>1153</v>
      </c>
      <c r="B166" s="84">
        <v>47.4</v>
      </c>
      <c r="C166" s="84">
        <v>150</v>
      </c>
      <c r="D166" s="84">
        <v>80</v>
      </c>
      <c r="E166" s="84">
        <v>57.5</v>
      </c>
      <c r="F166" s="84">
        <v>86</v>
      </c>
      <c r="G166" s="84">
        <f t="shared" si="5"/>
        <v>21.06666666666667</v>
      </c>
    </row>
    <row r="167" spans="1:7">
      <c r="A167" s="84" t="s">
        <v>787</v>
      </c>
      <c r="B167" s="84">
        <v>52</v>
      </c>
      <c r="C167" s="84">
        <v>157</v>
      </c>
      <c r="D167" s="84">
        <v>85</v>
      </c>
      <c r="E167" s="84">
        <v>60</v>
      </c>
      <c r="F167" s="84">
        <v>87</v>
      </c>
      <c r="G167" s="84">
        <f t="shared" si="5"/>
        <v>21.096190514828184</v>
      </c>
    </row>
    <row r="168" spans="1:7">
      <c r="A168" s="84" t="s">
        <v>601</v>
      </c>
      <c r="B168" s="84">
        <v>52.6</v>
      </c>
      <c r="C168" s="84">
        <v>157</v>
      </c>
      <c r="D168" s="84">
        <v>100</v>
      </c>
      <c r="E168" s="84">
        <v>75</v>
      </c>
      <c r="F168" s="84">
        <v>89</v>
      </c>
      <c r="G168" s="84">
        <f t="shared" si="5"/>
        <v>21.339608097691592</v>
      </c>
    </row>
    <row r="169" spans="1:7">
      <c r="A169" s="84" t="s">
        <v>1154</v>
      </c>
      <c r="B169" s="84">
        <v>59</v>
      </c>
      <c r="C169" s="84">
        <v>166</v>
      </c>
      <c r="D169" s="84">
        <v>86</v>
      </c>
      <c r="E169" s="84">
        <v>61</v>
      </c>
      <c r="F169" s="84">
        <v>92</v>
      </c>
      <c r="G169" s="84">
        <f t="shared" si="5"/>
        <v>21.410944984758309</v>
      </c>
    </row>
    <row r="170" spans="1:7">
      <c r="A170" s="84" t="s">
        <v>736</v>
      </c>
      <c r="B170" s="84">
        <v>60</v>
      </c>
      <c r="C170" s="84">
        <v>166</v>
      </c>
      <c r="D170" s="84">
        <v>91</v>
      </c>
      <c r="E170" s="84">
        <v>59</v>
      </c>
      <c r="F170" s="84">
        <v>87</v>
      </c>
      <c r="G170" s="84">
        <f t="shared" si="5"/>
        <v>21.77384235738133</v>
      </c>
    </row>
    <row r="171" spans="1:7">
      <c r="A171" s="84" t="s">
        <v>726</v>
      </c>
      <c r="B171" s="84">
        <v>51</v>
      </c>
      <c r="C171" s="84">
        <v>152.5</v>
      </c>
      <c r="D171" s="84">
        <v>83</v>
      </c>
      <c r="E171" s="84">
        <v>73</v>
      </c>
      <c r="F171" s="84">
        <v>90</v>
      </c>
      <c r="G171" s="84">
        <f t="shared" si="5"/>
        <v>21.92958882020962</v>
      </c>
    </row>
  </sheetData>
  <sortState ref="A2:G170">
    <sortCondition ref="G2"/>
  </sortState>
  <phoneticPr fontId="5"/>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N74"/>
  <sheetViews>
    <sheetView topLeftCell="A40" workbookViewId="0">
      <selection activeCell="K66" sqref="K66"/>
    </sheetView>
  </sheetViews>
  <sheetFormatPr defaultRowHeight="13.5"/>
  <cols>
    <col min="1" max="1" width="12.75" customWidth="1"/>
    <col min="2" max="2" width="20.125" customWidth="1"/>
    <col min="8" max="8" width="12.75" customWidth="1"/>
  </cols>
  <sheetData>
    <row r="1" spans="1:11" ht="25.5">
      <c r="A1" s="144" t="s">
        <v>2078</v>
      </c>
    </row>
    <row r="2" spans="1:11" s="136" customFormat="1" ht="28.5">
      <c r="A2" s="80" t="s">
        <v>595</v>
      </c>
      <c r="B2" s="80" t="s">
        <v>1226</v>
      </c>
      <c r="C2" s="80" t="s">
        <v>561</v>
      </c>
      <c r="D2" s="80" t="s">
        <v>1166</v>
      </c>
      <c r="E2" s="80" t="s">
        <v>1167</v>
      </c>
      <c r="F2" s="80" t="s">
        <v>1168</v>
      </c>
      <c r="G2" s="80"/>
      <c r="H2" s="80" t="s">
        <v>1169</v>
      </c>
    </row>
    <row r="3" spans="1:11">
      <c r="A3" s="84" t="s">
        <v>635</v>
      </c>
      <c r="B3" s="84">
        <v>36.799999999999997</v>
      </c>
      <c r="C3" s="84">
        <v>154</v>
      </c>
      <c r="D3" s="84">
        <v>75</v>
      </c>
      <c r="E3" s="84">
        <v>55</v>
      </c>
      <c r="F3" s="84">
        <v>78</v>
      </c>
      <c r="G3" s="84"/>
      <c r="H3" s="134">
        <f t="shared" ref="H3:H34" si="0">+B3/C3/C3*10000</f>
        <v>15.516950581885645</v>
      </c>
    </row>
    <row r="4" spans="1:11" ht="14.25" thickBot="1">
      <c r="A4" s="84" t="s">
        <v>635</v>
      </c>
      <c r="B4" s="84">
        <v>37.5</v>
      </c>
      <c r="C4" s="84">
        <v>154</v>
      </c>
      <c r="D4" s="84">
        <v>78</v>
      </c>
      <c r="E4" s="84">
        <v>55</v>
      </c>
      <c r="F4" s="84">
        <v>78</v>
      </c>
      <c r="G4" s="84"/>
      <c r="H4" s="134">
        <f t="shared" si="0"/>
        <v>15.812109967954123</v>
      </c>
      <c r="J4" s="33" t="s">
        <v>2074</v>
      </c>
    </row>
    <row r="5" spans="1:11">
      <c r="A5" s="84" t="s">
        <v>666</v>
      </c>
      <c r="B5" s="84">
        <v>43</v>
      </c>
      <c r="C5" s="84">
        <v>152</v>
      </c>
      <c r="D5" s="84">
        <v>82</v>
      </c>
      <c r="E5" s="84">
        <v>55</v>
      </c>
      <c r="F5" s="84">
        <v>81</v>
      </c>
      <c r="G5" s="84"/>
      <c r="H5" s="134">
        <f t="shared" si="0"/>
        <v>18.611495844875346</v>
      </c>
      <c r="J5" s="12"/>
      <c r="K5" s="12" t="s">
        <v>1140</v>
      </c>
    </row>
    <row r="6" spans="1:11">
      <c r="A6" s="84" t="s">
        <v>1151</v>
      </c>
      <c r="B6" s="84">
        <v>45.5</v>
      </c>
      <c r="C6" s="84">
        <v>156.5</v>
      </c>
      <c r="D6" s="84">
        <v>82.5</v>
      </c>
      <c r="E6" s="84">
        <v>59</v>
      </c>
      <c r="F6" s="84">
        <v>85</v>
      </c>
      <c r="G6" s="84"/>
      <c r="H6" s="134">
        <f t="shared" si="0"/>
        <v>18.57730506588819</v>
      </c>
      <c r="J6" s="13" t="s">
        <v>1134</v>
      </c>
      <c r="K6" s="13">
        <v>-73.600251395589666</v>
      </c>
    </row>
    <row r="7" spans="1:11">
      <c r="A7" s="84" t="s">
        <v>1152</v>
      </c>
      <c r="B7" s="84">
        <v>46</v>
      </c>
      <c r="C7" s="84">
        <v>156</v>
      </c>
      <c r="D7" s="84">
        <v>83</v>
      </c>
      <c r="E7" s="84">
        <v>61</v>
      </c>
      <c r="F7" s="84">
        <v>89</v>
      </c>
      <c r="G7" s="84"/>
      <c r="H7" s="134">
        <f t="shared" si="0"/>
        <v>18.902038132807363</v>
      </c>
      <c r="J7" s="13" t="s">
        <v>1147</v>
      </c>
      <c r="K7" s="13">
        <v>0.32120767376813575</v>
      </c>
    </row>
    <row r="8" spans="1:11">
      <c r="A8" s="84" t="s">
        <v>1153</v>
      </c>
      <c r="B8" s="84">
        <v>47.4</v>
      </c>
      <c r="C8" s="84">
        <v>150</v>
      </c>
      <c r="D8" s="84">
        <v>80</v>
      </c>
      <c r="E8" s="84">
        <v>57.5</v>
      </c>
      <c r="F8" s="84">
        <v>86</v>
      </c>
      <c r="G8" s="84"/>
      <c r="H8" s="134">
        <f t="shared" si="0"/>
        <v>21.06666666666667</v>
      </c>
      <c r="J8" s="13" t="s">
        <v>1148</v>
      </c>
      <c r="K8" s="13">
        <v>0.25947491823490293</v>
      </c>
    </row>
    <row r="9" spans="1:11">
      <c r="A9" s="84" t="s">
        <v>1154</v>
      </c>
      <c r="B9" s="84">
        <v>59</v>
      </c>
      <c r="C9" s="84">
        <v>166</v>
      </c>
      <c r="D9" s="84">
        <v>86</v>
      </c>
      <c r="E9" s="84">
        <v>61</v>
      </c>
      <c r="F9" s="84">
        <v>92</v>
      </c>
      <c r="G9" s="84"/>
      <c r="H9" s="134">
        <f t="shared" si="0"/>
        <v>21.410944984758309</v>
      </c>
      <c r="J9" s="13" t="s">
        <v>1149</v>
      </c>
      <c r="K9" s="13">
        <v>0.47616196976094832</v>
      </c>
    </row>
    <row r="10" spans="1:11" ht="14.25" thickBot="1">
      <c r="A10" s="84" t="s">
        <v>1170</v>
      </c>
      <c r="B10" s="135">
        <f t="shared" ref="B10:B41" si="1">+$K$6+C10*$K$7+D10*$K$8+E10*$K$9+F10*$K$10</f>
        <v>42.417237806091308</v>
      </c>
      <c r="C10" s="84">
        <v>157</v>
      </c>
      <c r="D10" s="84">
        <v>78</v>
      </c>
      <c r="E10" s="84">
        <v>57</v>
      </c>
      <c r="F10" s="84">
        <v>83</v>
      </c>
      <c r="G10" s="84"/>
      <c r="H10" s="135">
        <f t="shared" si="0"/>
        <v>17.208502497501442</v>
      </c>
      <c r="J10" s="11" t="s">
        <v>1150</v>
      </c>
      <c r="K10" s="11">
        <v>0.21936877736611055</v>
      </c>
    </row>
    <row r="11" spans="1:11">
      <c r="A11" s="84" t="s">
        <v>1171</v>
      </c>
      <c r="B11" s="135">
        <f t="shared" si="1"/>
        <v>46.917100230104154</v>
      </c>
      <c r="C11" s="84">
        <v>159</v>
      </c>
      <c r="D11" s="84">
        <v>82</v>
      </c>
      <c r="E11" s="84">
        <v>62</v>
      </c>
      <c r="F11" s="84">
        <v>85</v>
      </c>
      <c r="G11" s="84"/>
      <c r="H11" s="135">
        <f t="shared" si="0"/>
        <v>18.558245413592878</v>
      </c>
    </row>
    <row r="12" spans="1:11">
      <c r="A12" s="84" t="s">
        <v>1172</v>
      </c>
      <c r="B12" s="135">
        <f t="shared" si="1"/>
        <v>42.599754346850943</v>
      </c>
      <c r="C12" s="84">
        <v>160</v>
      </c>
      <c r="D12" s="84">
        <v>74</v>
      </c>
      <c r="E12" s="84">
        <v>58</v>
      </c>
      <c r="F12" s="84">
        <v>82</v>
      </c>
      <c r="G12" s="84"/>
      <c r="H12" s="135">
        <f t="shared" si="0"/>
        <v>16.640529041738649</v>
      </c>
    </row>
    <row r="13" spans="1:11" ht="14.25" thickBot="1">
      <c r="A13" s="84" t="s">
        <v>1173</v>
      </c>
      <c r="B13" s="135">
        <f t="shared" si="1"/>
        <v>45.527475647370636</v>
      </c>
      <c r="C13" s="84">
        <v>166</v>
      </c>
      <c r="D13" s="84">
        <v>78</v>
      </c>
      <c r="E13" s="84">
        <v>57</v>
      </c>
      <c r="F13" s="84">
        <v>84</v>
      </c>
      <c r="G13" s="84"/>
      <c r="H13" s="135">
        <f t="shared" si="0"/>
        <v>16.52180129458943</v>
      </c>
      <c r="J13" s="33" t="s">
        <v>2075</v>
      </c>
    </row>
    <row r="14" spans="1:11">
      <c r="A14" s="84" t="s">
        <v>1174</v>
      </c>
      <c r="B14" s="135">
        <f t="shared" si="1"/>
        <v>41.079757074047997</v>
      </c>
      <c r="C14" s="84">
        <v>157</v>
      </c>
      <c r="D14" s="84">
        <v>72</v>
      </c>
      <c r="E14" s="84">
        <v>57</v>
      </c>
      <c r="F14" s="84">
        <v>84</v>
      </c>
      <c r="G14" s="84"/>
      <c r="H14" s="135">
        <f t="shared" si="0"/>
        <v>16.665891952634183</v>
      </c>
      <c r="J14" s="131" t="s">
        <v>1124</v>
      </c>
      <c r="K14" s="131"/>
    </row>
    <row r="15" spans="1:11">
      <c r="A15" s="84" t="s">
        <v>1175</v>
      </c>
      <c r="B15" s="135">
        <f t="shared" si="1"/>
        <v>37.972254366509844</v>
      </c>
      <c r="C15" s="84">
        <v>148.5</v>
      </c>
      <c r="D15" s="84">
        <v>74</v>
      </c>
      <c r="E15" s="84">
        <v>56.5</v>
      </c>
      <c r="F15" s="84">
        <v>81</v>
      </c>
      <c r="G15" s="84"/>
      <c r="H15" s="135">
        <f t="shared" si="0"/>
        <v>17.219219973703296</v>
      </c>
      <c r="J15" s="13" t="s">
        <v>1125</v>
      </c>
      <c r="K15" s="13">
        <v>0.76165069127332552</v>
      </c>
    </row>
    <row r="16" spans="1:11">
      <c r="A16" s="84" t="s">
        <v>1176</v>
      </c>
      <c r="B16" s="135">
        <f t="shared" si="1"/>
        <v>45.538139498201176</v>
      </c>
      <c r="C16" s="84">
        <v>159</v>
      </c>
      <c r="D16" s="84">
        <v>80.5</v>
      </c>
      <c r="E16" s="84">
        <v>59</v>
      </c>
      <c r="F16" s="84">
        <v>87</v>
      </c>
      <c r="G16" s="84"/>
      <c r="H16" s="135">
        <f t="shared" si="0"/>
        <v>18.012792017009286</v>
      </c>
      <c r="J16" s="13" t="s">
        <v>1126</v>
      </c>
      <c r="K16" s="13">
        <v>0.58011177551713455</v>
      </c>
    </row>
    <row r="17" spans="1:11">
      <c r="A17" s="84" t="s">
        <v>1177</v>
      </c>
      <c r="B17" s="135">
        <f t="shared" si="1"/>
        <v>42.963550202088769</v>
      </c>
      <c r="C17" s="84">
        <v>160</v>
      </c>
      <c r="D17" s="84">
        <v>73</v>
      </c>
      <c r="E17" s="84">
        <v>60</v>
      </c>
      <c r="F17" s="84">
        <v>80.5</v>
      </c>
      <c r="G17" s="84"/>
      <c r="H17" s="135">
        <f t="shared" si="0"/>
        <v>16.782636797690923</v>
      </c>
      <c r="J17" s="13" t="s">
        <v>1127</v>
      </c>
      <c r="K17" s="13">
        <v>0.56987059931023543</v>
      </c>
    </row>
    <row r="18" spans="1:11">
      <c r="A18" s="84" t="s">
        <v>1178</v>
      </c>
      <c r="B18" s="135">
        <f t="shared" si="1"/>
        <v>42.993993857934818</v>
      </c>
      <c r="C18" s="84">
        <v>165</v>
      </c>
      <c r="D18" s="84">
        <v>73</v>
      </c>
      <c r="E18" s="84">
        <v>56</v>
      </c>
      <c r="F18" s="84">
        <v>82</v>
      </c>
      <c r="G18" s="84"/>
      <c r="H18" s="135">
        <f t="shared" si="0"/>
        <v>15.792100590609667</v>
      </c>
      <c r="J18" s="13" t="s">
        <v>1128</v>
      </c>
      <c r="K18" s="13">
        <v>2.933979517716172</v>
      </c>
    </row>
    <row r="19" spans="1:11" ht="14.25" thickBot="1">
      <c r="A19" s="84" t="s">
        <v>1179</v>
      </c>
      <c r="B19" s="135">
        <f t="shared" si="1"/>
        <v>45.69218529782313</v>
      </c>
      <c r="C19" s="84">
        <v>160</v>
      </c>
      <c r="D19" s="84">
        <v>80</v>
      </c>
      <c r="E19" s="84">
        <v>58</v>
      </c>
      <c r="F19" s="84">
        <v>89</v>
      </c>
      <c r="G19" s="84"/>
      <c r="H19" s="135">
        <f t="shared" si="0"/>
        <v>17.848509881962162</v>
      </c>
      <c r="J19" s="11" t="s">
        <v>1129</v>
      </c>
      <c r="K19" s="11">
        <v>169</v>
      </c>
    </row>
    <row r="20" spans="1:11">
      <c r="A20" s="84" t="s">
        <v>1180</v>
      </c>
      <c r="B20" s="135">
        <f t="shared" si="1"/>
        <v>43.787138048301003</v>
      </c>
      <c r="C20" s="84">
        <v>158</v>
      </c>
      <c r="D20" s="84">
        <v>74</v>
      </c>
      <c r="E20" s="84">
        <v>60</v>
      </c>
      <c r="F20" s="84">
        <v>86</v>
      </c>
      <c r="G20" s="84"/>
      <c r="H20" s="135">
        <f t="shared" si="0"/>
        <v>17.540112982014502</v>
      </c>
    </row>
    <row r="21" spans="1:11">
      <c r="A21" s="84" t="s">
        <v>1181</v>
      </c>
      <c r="B21" s="135">
        <f t="shared" si="1"/>
        <v>38.465597640254572</v>
      </c>
      <c r="C21" s="84">
        <v>154</v>
      </c>
      <c r="D21" s="84">
        <v>71</v>
      </c>
      <c r="E21" s="84">
        <v>55</v>
      </c>
      <c r="F21" s="84">
        <v>82</v>
      </c>
      <c r="G21" s="84"/>
      <c r="H21" s="135">
        <f t="shared" si="0"/>
        <v>16.21926026322085</v>
      </c>
    </row>
    <row r="22" spans="1:11">
      <c r="A22" s="84" t="s">
        <v>1182</v>
      </c>
      <c r="B22" s="135">
        <f t="shared" si="1"/>
        <v>39.923862157524283</v>
      </c>
      <c r="C22" s="84">
        <v>156</v>
      </c>
      <c r="D22" s="84">
        <v>74</v>
      </c>
      <c r="E22" s="84">
        <v>56</v>
      </c>
      <c r="F22" s="84">
        <v>80</v>
      </c>
      <c r="G22" s="84"/>
      <c r="H22" s="135">
        <f t="shared" si="0"/>
        <v>16.405268802401498</v>
      </c>
    </row>
    <row r="23" spans="1:11">
      <c r="A23" s="84" t="s">
        <v>1183</v>
      </c>
      <c r="B23" s="135">
        <f t="shared" si="1"/>
        <v>42.417237806091308</v>
      </c>
      <c r="C23" s="84">
        <v>157</v>
      </c>
      <c r="D23" s="84">
        <v>78</v>
      </c>
      <c r="E23" s="84">
        <v>57</v>
      </c>
      <c r="F23" s="84">
        <v>83</v>
      </c>
      <c r="G23" s="84"/>
      <c r="H23" s="135">
        <f t="shared" si="0"/>
        <v>17.208502497501442</v>
      </c>
    </row>
    <row r="24" spans="1:11">
      <c r="A24" s="84" t="s">
        <v>1184</v>
      </c>
      <c r="B24" s="135">
        <f t="shared" si="1"/>
        <v>47.335182719072513</v>
      </c>
      <c r="C24" s="84">
        <v>163</v>
      </c>
      <c r="D24" s="84">
        <v>86</v>
      </c>
      <c r="E24" s="84">
        <v>58</v>
      </c>
      <c r="F24" s="84">
        <v>85</v>
      </c>
      <c r="G24" s="84"/>
      <c r="H24" s="135">
        <f t="shared" si="0"/>
        <v>17.815944416076071</v>
      </c>
    </row>
    <row r="25" spans="1:11">
      <c r="A25" s="84" t="s">
        <v>1185</v>
      </c>
      <c r="B25" s="135">
        <f t="shared" si="1"/>
        <v>46.604509912278459</v>
      </c>
      <c r="C25" s="84">
        <v>161</v>
      </c>
      <c r="D25" s="84">
        <v>81</v>
      </c>
      <c r="E25" s="84">
        <v>61</v>
      </c>
      <c r="F25" s="84">
        <v>84</v>
      </c>
      <c r="G25" s="84"/>
      <c r="H25" s="135">
        <f t="shared" si="0"/>
        <v>17.979441345734521</v>
      </c>
    </row>
    <row r="26" spans="1:11">
      <c r="A26" s="84" t="s">
        <v>1186</v>
      </c>
      <c r="B26" s="135">
        <f t="shared" si="1"/>
        <v>47.535100421333688</v>
      </c>
      <c r="C26" s="84">
        <v>159</v>
      </c>
      <c r="D26" s="84">
        <v>81</v>
      </c>
      <c r="E26" s="84">
        <v>62</v>
      </c>
      <c r="F26" s="84">
        <v>89</v>
      </c>
      <c r="G26" s="84"/>
      <c r="H26" s="135">
        <f t="shared" si="0"/>
        <v>18.802697844758391</v>
      </c>
    </row>
    <row r="27" spans="1:11">
      <c r="A27" s="84" t="s">
        <v>1187</v>
      </c>
      <c r="B27" s="135">
        <f t="shared" si="1"/>
        <v>46.273153979037289</v>
      </c>
      <c r="C27" s="84">
        <v>162.5</v>
      </c>
      <c r="D27" s="84">
        <v>79</v>
      </c>
      <c r="E27" s="84">
        <v>59</v>
      </c>
      <c r="F27" s="84">
        <v>87</v>
      </c>
      <c r="G27" s="84"/>
      <c r="H27" s="135">
        <f t="shared" si="0"/>
        <v>17.523561270167967</v>
      </c>
    </row>
    <row r="28" spans="1:11">
      <c r="A28" s="84" t="s">
        <v>1188</v>
      </c>
      <c r="B28" s="135">
        <f t="shared" si="1"/>
        <v>45.124618780344314</v>
      </c>
      <c r="C28" s="84">
        <v>158</v>
      </c>
      <c r="D28" s="84">
        <v>80</v>
      </c>
      <c r="E28" s="84">
        <v>60</v>
      </c>
      <c r="F28" s="84">
        <v>85</v>
      </c>
      <c r="G28" s="84"/>
      <c r="H28" s="135">
        <f t="shared" si="0"/>
        <v>18.075876774693281</v>
      </c>
    </row>
    <row r="29" spans="1:11">
      <c r="A29" s="84" t="s">
        <v>1189</v>
      </c>
      <c r="B29" s="135">
        <f t="shared" si="1"/>
        <v>41.603718142169363</v>
      </c>
      <c r="C29" s="84">
        <v>155.69999999999999</v>
      </c>
      <c r="D29" s="84">
        <v>80</v>
      </c>
      <c r="E29" s="84">
        <v>56</v>
      </c>
      <c r="F29" s="84">
        <v>81</v>
      </c>
      <c r="G29" s="84"/>
      <c r="H29" s="135">
        <f t="shared" si="0"/>
        <v>17.161487183110879</v>
      </c>
    </row>
    <row r="30" spans="1:11">
      <c r="A30" s="84" t="s">
        <v>1190</v>
      </c>
      <c r="B30" s="135">
        <f t="shared" si="1"/>
        <v>52.41025746760603</v>
      </c>
      <c r="C30" s="84">
        <v>165</v>
      </c>
      <c r="D30" s="84">
        <v>87</v>
      </c>
      <c r="E30" s="84">
        <v>64</v>
      </c>
      <c r="F30" s="84">
        <v>91</v>
      </c>
      <c r="G30" s="84"/>
      <c r="H30" s="135">
        <f t="shared" si="0"/>
        <v>19.250783275521041</v>
      </c>
    </row>
    <row r="31" spans="1:11">
      <c r="A31" s="84" t="s">
        <v>1191</v>
      </c>
      <c r="B31" s="135">
        <f t="shared" si="1"/>
        <v>46.545924245205313</v>
      </c>
      <c r="C31" s="84">
        <v>162</v>
      </c>
      <c r="D31" s="84">
        <v>77</v>
      </c>
      <c r="E31" s="84">
        <v>61</v>
      </c>
      <c r="F31" s="84">
        <v>87</v>
      </c>
      <c r="G31" s="84"/>
      <c r="H31" s="135">
        <f t="shared" si="0"/>
        <v>17.735834569884663</v>
      </c>
    </row>
    <row r="32" spans="1:11">
      <c r="A32" s="84" t="s">
        <v>1192</v>
      </c>
      <c r="B32" s="135">
        <f t="shared" si="1"/>
        <v>49.347784398029617</v>
      </c>
      <c r="C32" s="84">
        <v>167.5</v>
      </c>
      <c r="D32" s="84">
        <v>80</v>
      </c>
      <c r="E32" s="84">
        <v>62</v>
      </c>
      <c r="F32" s="84">
        <v>86</v>
      </c>
      <c r="G32" s="84"/>
      <c r="H32" s="135">
        <f t="shared" si="0"/>
        <v>17.588873922220401</v>
      </c>
    </row>
    <row r="33" spans="1:8">
      <c r="A33" s="84" t="s">
        <v>1193</v>
      </c>
      <c r="B33" s="135">
        <f t="shared" si="1"/>
        <v>43.276340205153623</v>
      </c>
      <c r="C33" s="84">
        <v>159</v>
      </c>
      <c r="D33" s="84">
        <v>77</v>
      </c>
      <c r="E33" s="84">
        <v>58</v>
      </c>
      <c r="F33" s="84">
        <v>83</v>
      </c>
      <c r="G33" s="84"/>
      <c r="H33" s="135">
        <f t="shared" si="0"/>
        <v>17.118128319747488</v>
      </c>
    </row>
    <row r="34" spans="1:8">
      <c r="A34" s="84" t="s">
        <v>1194</v>
      </c>
      <c r="B34" s="135">
        <f t="shared" si="1"/>
        <v>46.278803519928545</v>
      </c>
      <c r="C34" s="84">
        <v>164</v>
      </c>
      <c r="D34" s="84">
        <v>79</v>
      </c>
      <c r="E34" s="84">
        <v>58</v>
      </c>
      <c r="F34" s="84">
        <v>87</v>
      </c>
      <c r="G34" s="84"/>
      <c r="H34" s="135">
        <f t="shared" si="0"/>
        <v>17.206574776891934</v>
      </c>
    </row>
    <row r="35" spans="1:8">
      <c r="A35" s="84" t="s">
        <v>1195</v>
      </c>
      <c r="B35" s="135">
        <f t="shared" si="1"/>
        <v>46.211707312715184</v>
      </c>
      <c r="C35" s="84">
        <v>163</v>
      </c>
      <c r="D35" s="84">
        <v>78</v>
      </c>
      <c r="E35" s="84">
        <v>60</v>
      </c>
      <c r="F35" s="84">
        <v>85</v>
      </c>
      <c r="G35" s="84"/>
      <c r="H35" s="135">
        <f t="shared" ref="H35:H66" si="2">+B35/C35/C35*10000</f>
        <v>17.393092443341935</v>
      </c>
    </row>
    <row r="36" spans="1:8">
      <c r="A36" s="84" t="s">
        <v>1196</v>
      </c>
      <c r="B36" s="135">
        <f t="shared" si="1"/>
        <v>37.810000087376622</v>
      </c>
      <c r="C36" s="84">
        <v>153.19999999999999</v>
      </c>
      <c r="D36" s="84">
        <v>72</v>
      </c>
      <c r="E36" s="84">
        <v>55</v>
      </c>
      <c r="F36" s="84">
        <v>79</v>
      </c>
      <c r="G36" s="84"/>
      <c r="H36" s="135">
        <f t="shared" si="2"/>
        <v>16.109762868797517</v>
      </c>
    </row>
    <row r="37" spans="1:8">
      <c r="A37" s="84" t="s">
        <v>1197</v>
      </c>
      <c r="B37" s="135">
        <f t="shared" si="1"/>
        <v>44.026231166190925</v>
      </c>
      <c r="C37" s="84">
        <v>150</v>
      </c>
      <c r="D37" s="84">
        <v>82</v>
      </c>
      <c r="E37" s="84">
        <v>62</v>
      </c>
      <c r="F37" s="84">
        <v>85</v>
      </c>
      <c r="G37" s="84"/>
      <c r="H37" s="135">
        <f t="shared" si="2"/>
        <v>19.56721385164041</v>
      </c>
    </row>
    <row r="38" spans="1:8">
      <c r="A38" s="84" t="s">
        <v>1198</v>
      </c>
      <c r="B38" s="135">
        <f t="shared" si="1"/>
        <v>50.39572551464002</v>
      </c>
      <c r="C38" s="84">
        <v>164</v>
      </c>
      <c r="D38" s="84">
        <v>84</v>
      </c>
      <c r="E38" s="84">
        <v>63</v>
      </c>
      <c r="F38" s="84">
        <v>89</v>
      </c>
      <c r="G38" s="84"/>
      <c r="H38" s="135">
        <f t="shared" si="2"/>
        <v>18.737256660707921</v>
      </c>
    </row>
    <row r="39" spans="1:8">
      <c r="A39" s="84" t="s">
        <v>1199</v>
      </c>
      <c r="B39" s="135">
        <f t="shared" si="1"/>
        <v>45.805882630637669</v>
      </c>
      <c r="C39" s="84">
        <v>153.5</v>
      </c>
      <c r="D39" s="84">
        <v>81</v>
      </c>
      <c r="E39" s="84">
        <v>63</v>
      </c>
      <c r="F39" s="84">
        <v>87</v>
      </c>
      <c r="G39" s="84"/>
      <c r="H39" s="135">
        <f t="shared" si="2"/>
        <v>19.440368653518941</v>
      </c>
    </row>
    <row r="40" spans="1:8">
      <c r="A40" s="84" t="s">
        <v>684</v>
      </c>
      <c r="B40" s="135">
        <f t="shared" si="1"/>
        <v>42.493996498327405</v>
      </c>
      <c r="C40" s="84">
        <v>153</v>
      </c>
      <c r="D40" s="84">
        <v>80</v>
      </c>
      <c r="E40" s="84">
        <v>59</v>
      </c>
      <c r="F40" s="84">
        <v>82.5</v>
      </c>
      <c r="G40" s="84"/>
      <c r="H40" s="135">
        <f t="shared" si="2"/>
        <v>18.152845699657142</v>
      </c>
    </row>
    <row r="41" spans="1:8">
      <c r="A41" s="84" t="s">
        <v>685</v>
      </c>
      <c r="B41" s="135">
        <f t="shared" si="1"/>
        <v>41.698835629980344</v>
      </c>
      <c r="C41" s="84">
        <v>163</v>
      </c>
      <c r="D41" s="84">
        <v>75</v>
      </c>
      <c r="E41" s="84">
        <v>54</v>
      </c>
      <c r="F41" s="84">
        <v>81</v>
      </c>
      <c r="G41" s="84"/>
      <c r="H41" s="135">
        <f t="shared" si="2"/>
        <v>15.694544630953494</v>
      </c>
    </row>
    <row r="42" spans="1:8">
      <c r="A42" s="84" t="s">
        <v>1200</v>
      </c>
      <c r="B42" s="135">
        <f t="shared" ref="B42:B73" si="3">+$K$6+C42*$K$7+D42*$K$8+E42*$K$9+F42*$K$10</f>
        <v>40.418396837687354</v>
      </c>
      <c r="C42" s="84">
        <v>154</v>
      </c>
      <c r="D42" s="84">
        <v>75</v>
      </c>
      <c r="E42" s="84">
        <v>56</v>
      </c>
      <c r="F42" s="84">
        <v>84</v>
      </c>
      <c r="G42" s="84"/>
      <c r="H42" s="135">
        <f t="shared" si="2"/>
        <v>17.042670280691244</v>
      </c>
    </row>
    <row r="43" spans="1:8">
      <c r="A43" s="84" t="s">
        <v>1201</v>
      </c>
      <c r="B43" s="135">
        <f t="shared" si="3"/>
        <v>47.271233600319235</v>
      </c>
      <c r="C43" s="84">
        <v>164</v>
      </c>
      <c r="D43" s="84">
        <v>80</v>
      </c>
      <c r="E43" s="84">
        <v>60</v>
      </c>
      <c r="F43" s="84">
        <v>86</v>
      </c>
      <c r="G43" s="84"/>
      <c r="H43" s="135">
        <f t="shared" si="2"/>
        <v>17.575562760380443</v>
      </c>
    </row>
    <row r="44" spans="1:8">
      <c r="A44" s="84" t="s">
        <v>1202</v>
      </c>
      <c r="B44" s="135">
        <f t="shared" si="3"/>
        <v>43.049790983365668</v>
      </c>
      <c r="C44" s="84">
        <v>163</v>
      </c>
      <c r="D44" s="84">
        <v>74</v>
      </c>
      <c r="E44" s="84">
        <v>56</v>
      </c>
      <c r="F44" s="84">
        <v>84</v>
      </c>
      <c r="G44" s="84"/>
      <c r="H44" s="135">
        <f t="shared" si="2"/>
        <v>16.203015161792191</v>
      </c>
    </row>
    <row r="45" spans="1:8">
      <c r="A45" s="84" t="s">
        <v>1203</v>
      </c>
      <c r="B45" s="135">
        <f t="shared" si="3"/>
        <v>42.104647488265613</v>
      </c>
      <c r="C45" s="84">
        <v>159</v>
      </c>
      <c r="D45" s="84">
        <v>77</v>
      </c>
      <c r="E45" s="84">
        <v>56</v>
      </c>
      <c r="F45" s="84">
        <v>82</v>
      </c>
      <c r="G45" s="84"/>
      <c r="H45" s="135">
        <f t="shared" si="2"/>
        <v>16.654660610049291</v>
      </c>
    </row>
    <row r="46" spans="1:8">
      <c r="A46" s="84" t="s">
        <v>1204</v>
      </c>
      <c r="B46" s="135">
        <f t="shared" si="3"/>
        <v>42.149145531913959</v>
      </c>
      <c r="C46" s="84">
        <v>154</v>
      </c>
      <c r="D46" s="84">
        <v>78</v>
      </c>
      <c r="E46" s="84">
        <v>58</v>
      </c>
      <c r="F46" s="84">
        <v>84</v>
      </c>
      <c r="G46" s="84"/>
      <c r="H46" s="135">
        <f t="shared" si="2"/>
        <v>17.772451312158022</v>
      </c>
    </row>
    <row r="47" spans="1:8">
      <c r="A47" s="84" t="s">
        <v>1205</v>
      </c>
      <c r="B47" s="135">
        <f t="shared" si="3"/>
        <v>32.295621863139985</v>
      </c>
      <c r="C47" s="84">
        <v>148</v>
      </c>
      <c r="D47" s="84">
        <v>66</v>
      </c>
      <c r="E47" s="84">
        <v>52.5</v>
      </c>
      <c r="F47" s="84">
        <v>74</v>
      </c>
      <c r="G47" s="84"/>
      <c r="H47" s="135">
        <f t="shared" si="2"/>
        <v>14.744166299826508</v>
      </c>
    </row>
    <row r="48" spans="1:8">
      <c r="A48" s="84" t="s">
        <v>1170</v>
      </c>
      <c r="B48" s="135">
        <f t="shared" si="3"/>
        <v>42.417237806091308</v>
      </c>
      <c r="C48" s="84">
        <v>157</v>
      </c>
      <c r="D48" s="84">
        <v>78</v>
      </c>
      <c r="E48" s="84">
        <v>57</v>
      </c>
      <c r="F48" s="84">
        <v>83</v>
      </c>
      <c r="G48" s="84"/>
      <c r="H48" s="135">
        <f t="shared" si="2"/>
        <v>17.208502497501442</v>
      </c>
    </row>
    <row r="49" spans="1:14">
      <c r="A49" s="84" t="s">
        <v>1206</v>
      </c>
      <c r="B49" s="135">
        <f t="shared" si="3"/>
        <v>42.436182694915679</v>
      </c>
      <c r="C49" s="84">
        <v>158</v>
      </c>
      <c r="D49" s="84">
        <v>75</v>
      </c>
      <c r="E49" s="84">
        <v>58</v>
      </c>
      <c r="F49" s="84">
        <v>83</v>
      </c>
      <c r="G49" s="84"/>
      <c r="H49" s="135">
        <f t="shared" si="2"/>
        <v>16.998951568224513</v>
      </c>
    </row>
    <row r="50" spans="1:14">
      <c r="A50" s="84" t="s">
        <v>1207</v>
      </c>
      <c r="B50" s="135">
        <f t="shared" si="3"/>
        <v>42.275292768820492</v>
      </c>
      <c r="C50" s="84">
        <v>156</v>
      </c>
      <c r="D50" s="84">
        <v>77</v>
      </c>
      <c r="E50" s="84">
        <v>57</v>
      </c>
      <c r="F50" s="84">
        <v>85</v>
      </c>
      <c r="G50" s="84"/>
      <c r="H50" s="135">
        <f t="shared" si="2"/>
        <v>17.371504260692181</v>
      </c>
    </row>
    <row r="51" spans="1:14">
      <c r="A51" s="84" t="s">
        <v>1208</v>
      </c>
      <c r="B51" s="135">
        <f t="shared" si="3"/>
        <v>41.335911957203137</v>
      </c>
      <c r="C51" s="84">
        <v>154.19999999999999</v>
      </c>
      <c r="D51" s="84">
        <v>78</v>
      </c>
      <c r="E51" s="84">
        <v>58</v>
      </c>
      <c r="F51" s="84">
        <v>80</v>
      </c>
      <c r="G51" s="84"/>
      <c r="H51" s="135">
        <f t="shared" si="2"/>
        <v>17.384362769897745</v>
      </c>
    </row>
    <row r="52" spans="1:14">
      <c r="A52" s="84" t="s">
        <v>934</v>
      </c>
      <c r="B52" s="135">
        <f t="shared" si="3"/>
        <v>45.34398755771042</v>
      </c>
      <c r="C52" s="84">
        <v>158</v>
      </c>
      <c r="D52" s="84">
        <v>80</v>
      </c>
      <c r="E52" s="84">
        <v>60</v>
      </c>
      <c r="F52" s="84">
        <v>86</v>
      </c>
      <c r="G52" s="84"/>
      <c r="H52" s="135">
        <f t="shared" si="2"/>
        <v>18.163750824271116</v>
      </c>
    </row>
    <row r="53" spans="1:14">
      <c r="A53" s="84" t="s">
        <v>1209</v>
      </c>
      <c r="B53" s="135">
        <f t="shared" si="3"/>
        <v>40.396877038825139</v>
      </c>
      <c r="C53" s="84">
        <v>154</v>
      </c>
      <c r="D53" s="84">
        <v>79</v>
      </c>
      <c r="E53" s="84">
        <v>57</v>
      </c>
      <c r="F53" s="84">
        <v>77</v>
      </c>
      <c r="G53" s="84"/>
      <c r="H53" s="135">
        <f t="shared" si="2"/>
        <v>17.033596322661975</v>
      </c>
    </row>
    <row r="54" spans="1:14">
      <c r="A54" s="84" t="s">
        <v>665</v>
      </c>
      <c r="B54" s="135">
        <f t="shared" si="3"/>
        <v>46.609408001338565</v>
      </c>
      <c r="C54" s="84">
        <v>159</v>
      </c>
      <c r="D54" s="84">
        <v>89</v>
      </c>
      <c r="E54" s="84">
        <v>58</v>
      </c>
      <c r="F54" s="84">
        <v>84</v>
      </c>
      <c r="G54" s="84"/>
      <c r="H54" s="135">
        <f t="shared" si="2"/>
        <v>18.436536529938913</v>
      </c>
    </row>
    <row r="55" spans="1:14">
      <c r="A55" s="84" t="s">
        <v>1210</v>
      </c>
      <c r="B55" s="135">
        <f t="shared" si="3"/>
        <v>42.625307501674904</v>
      </c>
      <c r="C55" s="84">
        <v>154</v>
      </c>
      <c r="D55" s="84">
        <v>78</v>
      </c>
      <c r="E55" s="84">
        <v>59</v>
      </c>
      <c r="F55" s="84">
        <v>84</v>
      </c>
      <c r="G55" s="84"/>
      <c r="H55" s="135">
        <f t="shared" si="2"/>
        <v>17.973227990249157</v>
      </c>
    </row>
    <row r="56" spans="1:14">
      <c r="A56" s="84" t="s">
        <v>1211</v>
      </c>
      <c r="B56" s="135">
        <f t="shared" si="3"/>
        <v>41.41237064540087</v>
      </c>
      <c r="C56" s="84">
        <v>162</v>
      </c>
      <c r="D56" s="84">
        <v>74</v>
      </c>
      <c r="E56" s="84">
        <v>56</v>
      </c>
      <c r="F56" s="84">
        <v>78</v>
      </c>
      <c r="G56" s="84"/>
      <c r="H56" s="135">
        <f t="shared" si="2"/>
        <v>15.779747997790301</v>
      </c>
    </row>
    <row r="57" spans="1:14">
      <c r="A57" s="84" t="s">
        <v>1212</v>
      </c>
      <c r="B57" s="135">
        <f t="shared" si="3"/>
        <v>44.431304396437298</v>
      </c>
      <c r="C57" s="84">
        <v>156</v>
      </c>
      <c r="D57" s="84">
        <v>87</v>
      </c>
      <c r="E57" s="84">
        <v>57</v>
      </c>
      <c r="F57" s="84">
        <v>83</v>
      </c>
      <c r="G57" s="84"/>
      <c r="H57" s="135">
        <f t="shared" si="2"/>
        <v>18.257439347648464</v>
      </c>
    </row>
    <row r="58" spans="1:14">
      <c r="A58" s="84" t="s">
        <v>1213</v>
      </c>
      <c r="B58" s="135">
        <f t="shared" si="3"/>
        <v>45.135917862126824</v>
      </c>
      <c r="C58" s="84">
        <v>161</v>
      </c>
      <c r="D58" s="84">
        <v>80</v>
      </c>
      <c r="E58" s="84">
        <v>58</v>
      </c>
      <c r="F58" s="84">
        <v>85</v>
      </c>
      <c r="G58" s="84"/>
      <c r="H58" s="135">
        <f t="shared" si="2"/>
        <v>17.412876764834238</v>
      </c>
    </row>
    <row r="59" spans="1:14" ht="19.5">
      <c r="A59" s="84" t="s">
        <v>1214</v>
      </c>
      <c r="B59" s="135">
        <f t="shared" si="3"/>
        <v>45.321116128726523</v>
      </c>
      <c r="C59" s="84">
        <v>164</v>
      </c>
      <c r="D59" s="84">
        <v>77</v>
      </c>
      <c r="E59" s="84">
        <v>58</v>
      </c>
      <c r="F59" s="84">
        <v>85</v>
      </c>
      <c r="G59" s="84"/>
      <c r="H59" s="135">
        <f t="shared" si="2"/>
        <v>16.850504212048826</v>
      </c>
      <c r="J59" s="84" t="s">
        <v>989</v>
      </c>
      <c r="K59" s="85">
        <f>COUNTIF(H:H,"&lt;=13")-COUNTIF(H:H,"&lt;12")</f>
        <v>0</v>
      </c>
      <c r="L59" s="84"/>
      <c r="M59" s="84"/>
      <c r="N59" s="84"/>
    </row>
    <row r="60" spans="1:14" ht="19.5">
      <c r="A60" s="84" t="s">
        <v>780</v>
      </c>
      <c r="B60" s="135">
        <f t="shared" si="3"/>
        <v>48.403326362619012</v>
      </c>
      <c r="C60" s="84">
        <v>167</v>
      </c>
      <c r="D60" s="84">
        <v>87</v>
      </c>
      <c r="E60" s="84">
        <v>57</v>
      </c>
      <c r="F60" s="84">
        <v>85</v>
      </c>
      <c r="G60" s="84"/>
      <c r="H60" s="135">
        <f t="shared" si="2"/>
        <v>17.355705246734921</v>
      </c>
      <c r="J60" s="84" t="s">
        <v>990</v>
      </c>
      <c r="K60" s="85">
        <f>COUNTIF(H:H,"&lt;=14")-COUNTIF(H:H,"&lt;13")</f>
        <v>0</v>
      </c>
      <c r="L60" s="84"/>
      <c r="M60" s="84"/>
      <c r="N60" s="84"/>
    </row>
    <row r="61" spans="1:14" ht="19.5">
      <c r="A61" s="84" t="s">
        <v>1215</v>
      </c>
      <c r="B61" s="135">
        <f t="shared" si="3"/>
        <v>44.206572167391059</v>
      </c>
      <c r="C61" s="84">
        <v>156</v>
      </c>
      <c r="D61" s="84">
        <v>85</v>
      </c>
      <c r="E61" s="84">
        <v>59</v>
      </c>
      <c r="F61" s="84">
        <v>80</v>
      </c>
      <c r="G61" s="84"/>
      <c r="H61" s="135">
        <f t="shared" si="2"/>
        <v>18.165093757146227</v>
      </c>
      <c r="J61" s="84" t="s">
        <v>991</v>
      </c>
      <c r="K61" s="85">
        <f>COUNTIF(H:H,"&lt;=15")-COUNTIF(H:H,"&lt;14")</f>
        <v>1</v>
      </c>
      <c r="L61" s="84"/>
      <c r="M61" s="84"/>
      <c r="N61" s="84"/>
    </row>
    <row r="62" spans="1:14" ht="19.5">
      <c r="A62" s="84" t="s">
        <v>1216</v>
      </c>
      <c r="B62" s="135">
        <f t="shared" si="3"/>
        <v>48.905041487203924</v>
      </c>
      <c r="C62" s="84">
        <v>161</v>
      </c>
      <c r="D62" s="84">
        <v>91</v>
      </c>
      <c r="E62" s="84">
        <v>59</v>
      </c>
      <c r="F62" s="84">
        <v>87</v>
      </c>
      <c r="G62" s="84"/>
      <c r="H62" s="135">
        <f t="shared" si="2"/>
        <v>18.866957867059114</v>
      </c>
      <c r="J62" s="84" t="s">
        <v>992</v>
      </c>
      <c r="K62" s="85">
        <f>COUNTIF(H:H,"&lt;=16")-COUNTIF(H:H,"&lt;15")</f>
        <v>6</v>
      </c>
      <c r="L62" s="84"/>
      <c r="M62" s="84"/>
      <c r="N62" s="84"/>
    </row>
    <row r="63" spans="1:14" ht="19.5">
      <c r="A63" s="84" t="s">
        <v>1217</v>
      </c>
      <c r="B63" s="135">
        <f t="shared" si="3"/>
        <v>43.299211634137521</v>
      </c>
      <c r="C63" s="84">
        <v>153</v>
      </c>
      <c r="D63" s="84">
        <v>80</v>
      </c>
      <c r="E63" s="84">
        <v>60</v>
      </c>
      <c r="F63" s="84">
        <v>84</v>
      </c>
      <c r="G63" s="84"/>
      <c r="H63" s="135">
        <f t="shared" si="2"/>
        <v>18.496822433310918</v>
      </c>
      <c r="J63" s="84" t="s">
        <v>993</v>
      </c>
      <c r="K63" s="85">
        <f>COUNTIF(H:H,"&lt;=17")-COUNTIF(H:H,"&lt;16")</f>
        <v>12</v>
      </c>
      <c r="L63" s="84" t="s">
        <v>994</v>
      </c>
      <c r="M63" s="85">
        <f>COUNTIF(H:H,"&lt;=17.5")</f>
        <v>37</v>
      </c>
      <c r="N63" s="84">
        <f>+M63/(72-2+1)</f>
        <v>0.52112676056338025</v>
      </c>
    </row>
    <row r="64" spans="1:14" ht="19.5">
      <c r="A64" s="84" t="s">
        <v>1218</v>
      </c>
      <c r="B64" s="135">
        <f t="shared" si="3"/>
        <v>41.453614784786893</v>
      </c>
      <c r="C64" s="84">
        <v>154</v>
      </c>
      <c r="D64" s="84">
        <v>78</v>
      </c>
      <c r="E64" s="84">
        <v>57</v>
      </c>
      <c r="F64" s="84">
        <v>83</v>
      </c>
      <c r="G64" s="84"/>
      <c r="H64" s="135">
        <f t="shared" si="2"/>
        <v>17.479176414566915</v>
      </c>
      <c r="J64" s="84" t="s">
        <v>995</v>
      </c>
      <c r="K64" s="85">
        <f>COUNTIF(H:H,"&lt;=18")-COUNTIF(H:H,"&lt;17")</f>
        <v>31</v>
      </c>
      <c r="L64" s="84" t="s">
        <v>996</v>
      </c>
      <c r="M64" s="85">
        <f>COUNTIF(H:H,"&lt;=20")</f>
        <v>70</v>
      </c>
      <c r="N64" s="84">
        <f>+M64/(72-2+1)</f>
        <v>0.9859154929577465</v>
      </c>
    </row>
    <row r="65" spans="1:14" ht="19.5">
      <c r="A65" s="84" t="s">
        <v>903</v>
      </c>
      <c r="B65" s="135">
        <f t="shared" si="3"/>
        <v>44.611604573976891</v>
      </c>
      <c r="C65" s="84">
        <v>161</v>
      </c>
      <c r="D65" s="84">
        <v>76</v>
      </c>
      <c r="E65" s="84">
        <v>60</v>
      </c>
      <c r="F65" s="84">
        <v>83</v>
      </c>
      <c r="G65" s="84"/>
      <c r="H65" s="135">
        <f t="shared" si="2"/>
        <v>17.21060320742907</v>
      </c>
      <c r="J65" s="84" t="s">
        <v>997</v>
      </c>
      <c r="K65" s="85">
        <f>COUNTIF(H:H,"&lt;=19")-COUNTIF(H:H,"&lt;18")</f>
        <v>16</v>
      </c>
      <c r="L65" s="84" t="s">
        <v>2063</v>
      </c>
      <c r="M65" s="85">
        <f>COUNTIF(H:H,"&gt;=20")</f>
        <v>2</v>
      </c>
      <c r="N65" s="84"/>
    </row>
    <row r="66" spans="1:14" ht="19.5">
      <c r="A66" s="84" t="s">
        <v>906</v>
      </c>
      <c r="B66" s="135">
        <f t="shared" si="3"/>
        <v>49.533941389737642</v>
      </c>
      <c r="C66" s="84">
        <v>162</v>
      </c>
      <c r="D66" s="84">
        <v>84</v>
      </c>
      <c r="E66" s="84">
        <v>63</v>
      </c>
      <c r="F66" s="84">
        <v>88</v>
      </c>
      <c r="G66" s="84"/>
      <c r="H66" s="135">
        <f t="shared" si="2"/>
        <v>18.874387055989043</v>
      </c>
      <c r="J66" s="84" t="s">
        <v>998</v>
      </c>
      <c r="K66" s="85">
        <f>COUNTIF(H:H,"&lt;=20")-COUNTIF(H:H,"&lt;19")</f>
        <v>4</v>
      </c>
      <c r="L66" s="84"/>
      <c r="M66" s="84"/>
      <c r="N66" s="84"/>
    </row>
    <row r="67" spans="1:14" ht="19.5">
      <c r="A67" s="84" t="s">
        <v>1219</v>
      </c>
      <c r="B67" s="135">
        <f t="shared" si="3"/>
        <v>43.983170034063193</v>
      </c>
      <c r="C67" s="84">
        <v>162</v>
      </c>
      <c r="D67" s="84">
        <v>77</v>
      </c>
      <c r="E67" s="84">
        <v>57</v>
      </c>
      <c r="F67" s="84">
        <v>84</v>
      </c>
      <c r="G67" s="84"/>
      <c r="H67" s="135">
        <f t="shared" ref="H67:H73" si="4">+B67/C67/C67*10000</f>
        <v>16.759324048949544</v>
      </c>
      <c r="J67" s="84" t="s">
        <v>999</v>
      </c>
      <c r="K67" s="85">
        <f>COUNTIF(H:H,"&lt;=21")-COUNTIF(H:H,"&lt;22")</f>
        <v>-2</v>
      </c>
      <c r="L67" s="84"/>
      <c r="M67" s="84"/>
      <c r="N67" s="84"/>
    </row>
    <row r="68" spans="1:14" ht="19.5">
      <c r="A68" s="84" t="s">
        <v>1220</v>
      </c>
      <c r="B68" s="135">
        <f t="shared" si="3"/>
        <v>48.651967561691421</v>
      </c>
      <c r="C68" s="84">
        <v>166</v>
      </c>
      <c r="D68" s="84">
        <v>82</v>
      </c>
      <c r="E68" s="84">
        <v>60</v>
      </c>
      <c r="F68" s="84">
        <v>87</v>
      </c>
      <c r="G68" s="84"/>
      <c r="H68" s="135">
        <f t="shared" si="4"/>
        <v>17.65567120107832</v>
      </c>
      <c r="J68" s="84" t="s">
        <v>1000</v>
      </c>
      <c r="K68" s="85">
        <f>COUNTIF(H:H,"&lt;=22")-COUNTIF(H:H,"&lt;21")</f>
        <v>2</v>
      </c>
      <c r="L68" s="84"/>
      <c r="M68" s="84"/>
      <c r="N68" s="84"/>
    </row>
    <row r="69" spans="1:14" ht="19.5">
      <c r="A69" s="84" t="s">
        <v>1221</v>
      </c>
      <c r="B69" s="135">
        <f t="shared" si="3"/>
        <v>39.638261906043155</v>
      </c>
      <c r="C69" s="84">
        <v>159</v>
      </c>
      <c r="D69" s="84">
        <v>73</v>
      </c>
      <c r="E69" s="84">
        <v>53</v>
      </c>
      <c r="F69" s="84">
        <v>82</v>
      </c>
      <c r="G69" s="84"/>
      <c r="H69" s="135">
        <f t="shared" si="4"/>
        <v>15.679071993213542</v>
      </c>
      <c r="J69" s="84" t="s">
        <v>1001</v>
      </c>
      <c r="K69" s="85">
        <f>COUNTIF(H:H,"&lt;=23")-COUNTIF(H:H,"&lt;22")</f>
        <v>0</v>
      </c>
      <c r="L69" s="84"/>
      <c r="M69" s="84"/>
      <c r="N69" s="84"/>
    </row>
    <row r="70" spans="1:14">
      <c r="A70" s="84" t="s">
        <v>1222</v>
      </c>
      <c r="B70" s="135">
        <f t="shared" si="3"/>
        <v>47.257029756015257</v>
      </c>
      <c r="C70" s="84">
        <v>166.5</v>
      </c>
      <c r="D70" s="84">
        <v>82.5</v>
      </c>
      <c r="E70" s="84">
        <v>56</v>
      </c>
      <c r="F70" s="84">
        <v>88</v>
      </c>
      <c r="G70" s="84"/>
      <c r="H70" s="135">
        <f t="shared" si="4"/>
        <v>17.046606879317249</v>
      </c>
    </row>
    <row r="71" spans="1:14">
      <c r="A71" s="84" t="s">
        <v>1223</v>
      </c>
      <c r="B71" s="135">
        <f t="shared" si="3"/>
        <v>44.107880359449119</v>
      </c>
      <c r="C71" s="84">
        <v>157</v>
      </c>
      <c r="D71" s="84">
        <v>80</v>
      </c>
      <c r="E71" s="84">
        <v>59</v>
      </c>
      <c r="F71" s="84">
        <v>84</v>
      </c>
      <c r="G71" s="84"/>
      <c r="H71" s="135">
        <f t="shared" si="4"/>
        <v>17.894389370542058</v>
      </c>
    </row>
    <row r="72" spans="1:14">
      <c r="A72" s="84" t="s">
        <v>1224</v>
      </c>
      <c r="B72" s="135">
        <f t="shared" si="3"/>
        <v>50.812836454707806</v>
      </c>
      <c r="C72" s="84">
        <v>163</v>
      </c>
      <c r="D72" s="84">
        <v>86</v>
      </c>
      <c r="E72" s="84">
        <v>63</v>
      </c>
      <c r="F72" s="84">
        <v>90</v>
      </c>
      <c r="G72" s="84"/>
      <c r="H72" s="135">
        <f t="shared" si="4"/>
        <v>19.12485846464218</v>
      </c>
    </row>
    <row r="73" spans="1:14">
      <c r="A73" s="84" t="s">
        <v>1225</v>
      </c>
      <c r="B73" s="135">
        <f t="shared" si="3"/>
        <v>41.325251184660324</v>
      </c>
      <c r="C73" s="84">
        <v>154</v>
      </c>
      <c r="D73" s="84">
        <v>72</v>
      </c>
      <c r="E73" s="84">
        <v>60</v>
      </c>
      <c r="F73" s="84">
        <v>83</v>
      </c>
      <c r="G73" s="84"/>
      <c r="H73" s="135">
        <f t="shared" si="4"/>
        <v>17.425051098271346</v>
      </c>
    </row>
    <row r="74" spans="1:14" ht="24">
      <c r="H74" s="138">
        <f>AVERAGE(H2:H73)</f>
        <v>17.560174933906147</v>
      </c>
    </row>
  </sheetData>
  <phoneticPr fontId="5"/>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dimension ref="A1:I838"/>
  <sheetViews>
    <sheetView workbookViewId="0"/>
  </sheetViews>
  <sheetFormatPr defaultRowHeight="13.5"/>
  <cols>
    <col min="1" max="1" width="33.875" style="86" customWidth="1"/>
    <col min="2" max="2" width="7.5" style="86" customWidth="1"/>
    <col min="3" max="8" width="9" style="86"/>
    <col min="9" max="9" width="14.5" style="86" bestFit="1" customWidth="1"/>
    <col min="10" max="16384" width="9" style="86"/>
  </cols>
  <sheetData>
    <row r="1" spans="1:9" ht="25.5">
      <c r="A1" s="143" t="s">
        <v>2077</v>
      </c>
    </row>
    <row r="2" spans="1:9">
      <c r="A2" s="86" t="s">
        <v>2062</v>
      </c>
      <c r="B2" s="86" t="s">
        <v>1111</v>
      </c>
      <c r="C2" s="86" t="s">
        <v>539</v>
      </c>
      <c r="D2" s="86" t="s">
        <v>561</v>
      </c>
      <c r="E2" s="86" t="s">
        <v>596</v>
      </c>
      <c r="F2" s="86" t="s">
        <v>597</v>
      </c>
      <c r="G2" s="86" t="s">
        <v>598</v>
      </c>
      <c r="I2" s="86" t="s">
        <v>1169</v>
      </c>
    </row>
    <row r="3" spans="1:9">
      <c r="A3" s="86" t="s">
        <v>2061</v>
      </c>
      <c r="C3" s="86">
        <v>17</v>
      </c>
      <c r="D3" s="86">
        <v>108</v>
      </c>
      <c r="E3" s="86">
        <v>54</v>
      </c>
      <c r="F3" s="86">
        <v>54</v>
      </c>
      <c r="G3" s="86">
        <v>54</v>
      </c>
      <c r="I3" s="86">
        <v>14.574759950000001</v>
      </c>
    </row>
    <row r="4" spans="1:9">
      <c r="A4" s="86" t="s">
        <v>2060</v>
      </c>
      <c r="C4" s="86">
        <v>19</v>
      </c>
      <c r="D4" s="86">
        <v>145</v>
      </c>
      <c r="E4" s="86">
        <v>65</v>
      </c>
      <c r="F4" s="86">
        <v>45</v>
      </c>
      <c r="G4" s="86">
        <v>50</v>
      </c>
      <c r="I4" s="86">
        <v>9.0368608800000008</v>
      </c>
    </row>
    <row r="5" spans="1:9">
      <c r="A5" s="86" t="s">
        <v>2059</v>
      </c>
      <c r="C5" s="86">
        <v>25</v>
      </c>
      <c r="D5" s="86">
        <v>160</v>
      </c>
      <c r="E5" s="86">
        <v>60</v>
      </c>
      <c r="F5" s="86">
        <v>50</v>
      </c>
      <c r="G5" s="86">
        <v>55</v>
      </c>
      <c r="I5" s="86">
        <v>9.765625</v>
      </c>
    </row>
    <row r="6" spans="1:9">
      <c r="A6" s="86" t="s">
        <v>2058</v>
      </c>
      <c r="B6" s="86">
        <v>13</v>
      </c>
      <c r="C6" s="86">
        <v>25</v>
      </c>
      <c r="D6" s="86">
        <v>122</v>
      </c>
      <c r="E6" s="86">
        <v>56</v>
      </c>
      <c r="F6" s="86">
        <v>50</v>
      </c>
      <c r="G6" s="86">
        <v>57</v>
      </c>
      <c r="I6" s="86">
        <v>16.796560060000001</v>
      </c>
    </row>
    <row r="7" spans="1:9">
      <c r="A7" s="86" t="s">
        <v>2057</v>
      </c>
      <c r="C7" s="86">
        <v>29</v>
      </c>
      <c r="D7" s="86">
        <v>178</v>
      </c>
      <c r="E7" s="86">
        <v>98</v>
      </c>
      <c r="F7" s="86">
        <v>60</v>
      </c>
      <c r="G7" s="86">
        <v>85</v>
      </c>
      <c r="I7" s="86">
        <v>9.1528847370000008</v>
      </c>
    </row>
    <row r="8" spans="1:9">
      <c r="A8" s="86" t="s">
        <v>2056</v>
      </c>
      <c r="C8" s="86">
        <v>29</v>
      </c>
      <c r="D8" s="86">
        <v>139</v>
      </c>
      <c r="E8" s="86">
        <v>72</v>
      </c>
      <c r="F8" s="86">
        <v>45</v>
      </c>
      <c r="G8" s="86">
        <v>68</v>
      </c>
      <c r="I8" s="86">
        <v>15.00957507</v>
      </c>
    </row>
    <row r="9" spans="1:9">
      <c r="A9" s="86" t="s">
        <v>2055</v>
      </c>
      <c r="C9" s="86">
        <v>30</v>
      </c>
      <c r="D9" s="86">
        <v>170</v>
      </c>
      <c r="E9" s="86">
        <v>100</v>
      </c>
      <c r="F9" s="86">
        <v>65</v>
      </c>
      <c r="G9" s="86">
        <v>90</v>
      </c>
      <c r="I9" s="86">
        <v>10.380622839999999</v>
      </c>
    </row>
    <row r="10" spans="1:9">
      <c r="A10" s="86" t="s">
        <v>2054</v>
      </c>
      <c r="B10" s="86">
        <v>15</v>
      </c>
      <c r="C10" s="86">
        <v>30</v>
      </c>
      <c r="D10" s="86">
        <v>132</v>
      </c>
      <c r="E10" s="86">
        <v>66</v>
      </c>
      <c r="F10" s="86">
        <v>51</v>
      </c>
      <c r="G10" s="86">
        <v>66</v>
      </c>
      <c r="I10" s="86">
        <v>17.217630849999999</v>
      </c>
    </row>
    <row r="11" spans="1:9">
      <c r="A11" s="86" t="s">
        <v>2053</v>
      </c>
      <c r="B11" s="86">
        <v>15</v>
      </c>
      <c r="C11" s="86">
        <v>30</v>
      </c>
      <c r="D11" s="86">
        <v>132</v>
      </c>
      <c r="E11" s="86">
        <v>65</v>
      </c>
      <c r="F11" s="86">
        <v>51</v>
      </c>
      <c r="G11" s="86">
        <v>66</v>
      </c>
      <c r="I11" s="86">
        <v>17.217630849999999</v>
      </c>
    </row>
    <row r="12" spans="1:9">
      <c r="A12" s="86" t="s">
        <v>2052</v>
      </c>
      <c r="B12" s="86">
        <v>12</v>
      </c>
      <c r="C12" s="86">
        <v>30</v>
      </c>
      <c r="D12" s="86">
        <v>145</v>
      </c>
      <c r="E12" s="86">
        <v>50</v>
      </c>
      <c r="F12" s="86">
        <v>45</v>
      </c>
      <c r="G12" s="86">
        <v>50</v>
      </c>
      <c r="I12" s="86">
        <v>14.26872771</v>
      </c>
    </row>
    <row r="13" spans="1:9">
      <c r="A13" s="86" t="s">
        <v>2051</v>
      </c>
      <c r="C13" s="86">
        <v>31</v>
      </c>
      <c r="D13" s="86">
        <v>140</v>
      </c>
      <c r="E13" s="86">
        <v>68</v>
      </c>
      <c r="F13" s="86">
        <v>51</v>
      </c>
      <c r="G13" s="86">
        <v>72</v>
      </c>
      <c r="I13" s="86">
        <v>15.81632653</v>
      </c>
    </row>
    <row r="14" spans="1:9">
      <c r="A14" s="86" t="s">
        <v>2050</v>
      </c>
      <c r="C14" s="86">
        <v>32</v>
      </c>
      <c r="D14" s="86">
        <v>143</v>
      </c>
      <c r="E14" s="86">
        <v>73</v>
      </c>
      <c r="F14" s="86">
        <v>49</v>
      </c>
      <c r="G14" s="86">
        <v>73</v>
      </c>
      <c r="I14" s="86">
        <v>15.648686980000001</v>
      </c>
    </row>
    <row r="15" spans="1:9">
      <c r="A15" s="86" t="s">
        <v>2049</v>
      </c>
      <c r="B15" s="86">
        <v>16</v>
      </c>
      <c r="C15" s="86">
        <v>32</v>
      </c>
      <c r="D15" s="86">
        <v>138</v>
      </c>
      <c r="E15" s="86">
        <v>72</v>
      </c>
      <c r="F15" s="86">
        <v>53</v>
      </c>
      <c r="G15" s="86">
        <v>70</v>
      </c>
      <c r="I15" s="86">
        <v>16.80319261</v>
      </c>
    </row>
    <row r="16" spans="1:9">
      <c r="A16" s="86" t="s">
        <v>2048</v>
      </c>
      <c r="B16" s="86">
        <v>16</v>
      </c>
      <c r="C16" s="86">
        <v>32</v>
      </c>
      <c r="D16" s="86">
        <v>143</v>
      </c>
      <c r="E16" s="86">
        <v>70</v>
      </c>
      <c r="F16" s="86">
        <v>55</v>
      </c>
      <c r="G16" s="86">
        <v>75</v>
      </c>
      <c r="I16" s="86">
        <v>15.648686980000001</v>
      </c>
    </row>
    <row r="17" spans="1:9">
      <c r="A17" s="86" t="s">
        <v>2047</v>
      </c>
      <c r="C17" s="86">
        <v>33</v>
      </c>
      <c r="D17" s="86">
        <v>139</v>
      </c>
      <c r="E17" s="86">
        <v>62</v>
      </c>
      <c r="F17" s="86">
        <v>51</v>
      </c>
      <c r="G17" s="86">
        <v>64</v>
      </c>
      <c r="I17" s="86">
        <v>17.07986129</v>
      </c>
    </row>
    <row r="18" spans="1:9">
      <c r="A18" s="86" t="s">
        <v>2046</v>
      </c>
      <c r="C18" s="86">
        <v>34</v>
      </c>
      <c r="D18" s="86">
        <v>146</v>
      </c>
      <c r="E18" s="86">
        <v>75</v>
      </c>
      <c r="F18" s="86">
        <v>60</v>
      </c>
      <c r="G18" s="86">
        <v>80</v>
      </c>
      <c r="I18" s="86">
        <v>15.95045975</v>
      </c>
    </row>
    <row r="19" spans="1:9">
      <c r="A19" s="86" t="s">
        <v>2045</v>
      </c>
      <c r="B19" s="86">
        <v>13</v>
      </c>
      <c r="C19" s="86">
        <v>34</v>
      </c>
      <c r="D19" s="86">
        <v>142</v>
      </c>
      <c r="E19" s="86">
        <v>70</v>
      </c>
      <c r="F19" s="86">
        <v>45</v>
      </c>
      <c r="G19" s="86">
        <v>69</v>
      </c>
      <c r="I19" s="86">
        <v>16.861733780000002</v>
      </c>
    </row>
    <row r="20" spans="1:9">
      <c r="A20" s="86" t="s">
        <v>2044</v>
      </c>
      <c r="B20" s="86">
        <v>17</v>
      </c>
      <c r="C20" s="86">
        <v>35</v>
      </c>
      <c r="D20" s="86">
        <v>142</v>
      </c>
      <c r="E20" s="86">
        <v>69</v>
      </c>
      <c r="F20" s="86">
        <v>51</v>
      </c>
      <c r="G20" s="86">
        <v>70</v>
      </c>
      <c r="I20" s="86">
        <v>17.357667129999999</v>
      </c>
    </row>
    <row r="21" spans="1:9">
      <c r="A21" s="86" t="s">
        <v>2043</v>
      </c>
      <c r="B21" s="86">
        <v>17</v>
      </c>
      <c r="C21" s="86">
        <v>36</v>
      </c>
      <c r="D21" s="86">
        <v>157</v>
      </c>
      <c r="E21" s="86">
        <v>83</v>
      </c>
      <c r="F21" s="86">
        <v>55</v>
      </c>
      <c r="G21" s="86">
        <v>84</v>
      </c>
      <c r="I21" s="86">
        <v>14.605054969999999</v>
      </c>
    </row>
    <row r="22" spans="1:9">
      <c r="A22" s="86" t="s">
        <v>2042</v>
      </c>
      <c r="B22" s="86">
        <v>15</v>
      </c>
      <c r="C22" s="86">
        <v>36</v>
      </c>
      <c r="D22" s="86">
        <v>152</v>
      </c>
      <c r="E22" s="86">
        <v>82</v>
      </c>
      <c r="F22" s="86">
        <v>53</v>
      </c>
      <c r="G22" s="86">
        <v>76</v>
      </c>
      <c r="I22" s="86">
        <v>15.581717449999999</v>
      </c>
    </row>
    <row r="23" spans="1:9">
      <c r="A23" s="86" t="s">
        <v>2041</v>
      </c>
      <c r="B23" s="86">
        <v>13</v>
      </c>
      <c r="C23" s="86">
        <v>36</v>
      </c>
      <c r="D23" s="86">
        <v>151</v>
      </c>
      <c r="E23" s="86">
        <v>79</v>
      </c>
      <c r="F23" s="86">
        <v>58</v>
      </c>
      <c r="G23" s="86">
        <v>79</v>
      </c>
      <c r="I23" s="86">
        <v>15.78878119</v>
      </c>
    </row>
    <row r="24" spans="1:9">
      <c r="A24" s="86" t="s">
        <v>2040</v>
      </c>
      <c r="C24" s="86">
        <v>36</v>
      </c>
      <c r="D24" s="86">
        <v>148</v>
      </c>
      <c r="E24" s="86">
        <v>75</v>
      </c>
      <c r="F24" s="86">
        <v>53</v>
      </c>
      <c r="G24" s="86">
        <v>77</v>
      </c>
      <c r="I24" s="86">
        <v>16.435354270000001</v>
      </c>
    </row>
    <row r="25" spans="1:9">
      <c r="A25" s="86" t="s">
        <v>2039</v>
      </c>
      <c r="C25" s="86">
        <v>36</v>
      </c>
      <c r="D25" s="86">
        <v>151</v>
      </c>
      <c r="E25" s="86">
        <v>72</v>
      </c>
      <c r="F25" s="86">
        <v>50</v>
      </c>
      <c r="G25" s="86">
        <v>75</v>
      </c>
      <c r="I25" s="86">
        <v>15.78878119</v>
      </c>
    </row>
    <row r="26" spans="1:9">
      <c r="A26" s="86" t="s">
        <v>2038</v>
      </c>
      <c r="C26" s="86">
        <v>36</v>
      </c>
      <c r="D26" s="86">
        <v>145</v>
      </c>
      <c r="E26" s="86">
        <v>71</v>
      </c>
      <c r="F26" s="86">
        <v>52</v>
      </c>
      <c r="G26" s="86">
        <v>72</v>
      </c>
      <c r="I26" s="86">
        <v>17.122473249999999</v>
      </c>
    </row>
    <row r="27" spans="1:9">
      <c r="A27" s="86" t="s">
        <v>2037</v>
      </c>
      <c r="C27" s="86">
        <v>36</v>
      </c>
      <c r="D27" s="86">
        <v>138</v>
      </c>
      <c r="E27" s="86">
        <v>68</v>
      </c>
      <c r="F27" s="86">
        <v>50</v>
      </c>
      <c r="G27" s="86">
        <v>73</v>
      </c>
      <c r="I27" s="86">
        <v>18.903591680000002</v>
      </c>
    </row>
    <row r="28" spans="1:9">
      <c r="A28" s="86" t="s">
        <v>2036</v>
      </c>
      <c r="C28" s="86">
        <v>37</v>
      </c>
      <c r="D28" s="86">
        <v>155</v>
      </c>
      <c r="E28" s="86">
        <v>79</v>
      </c>
      <c r="F28" s="86">
        <v>53</v>
      </c>
      <c r="G28" s="86">
        <v>82</v>
      </c>
      <c r="I28" s="86">
        <v>15.400624349999999</v>
      </c>
    </row>
    <row r="29" spans="1:9">
      <c r="A29" s="86" t="s">
        <v>2035</v>
      </c>
      <c r="B29" s="86">
        <v>14</v>
      </c>
      <c r="C29" s="86">
        <v>37</v>
      </c>
      <c r="D29" s="86">
        <v>145</v>
      </c>
      <c r="E29" s="86">
        <v>74</v>
      </c>
      <c r="F29" s="86">
        <v>54</v>
      </c>
      <c r="G29" s="86">
        <v>78</v>
      </c>
      <c r="I29" s="86">
        <v>17.598097500000002</v>
      </c>
    </row>
    <row r="30" spans="1:9">
      <c r="A30" s="86" t="s">
        <v>2034</v>
      </c>
      <c r="C30" s="86">
        <v>37</v>
      </c>
      <c r="D30" s="86">
        <v>147</v>
      </c>
      <c r="E30" s="86">
        <v>72</v>
      </c>
      <c r="F30" s="86">
        <v>54</v>
      </c>
      <c r="G30" s="86">
        <v>75</v>
      </c>
      <c r="I30" s="86">
        <v>17.122495260000001</v>
      </c>
    </row>
    <row r="31" spans="1:9">
      <c r="A31" s="86" t="s">
        <v>2033</v>
      </c>
      <c r="C31" s="86">
        <v>37</v>
      </c>
      <c r="D31" s="86">
        <v>145</v>
      </c>
      <c r="E31" s="86">
        <v>69</v>
      </c>
      <c r="F31" s="86">
        <v>51</v>
      </c>
      <c r="G31" s="86">
        <v>72</v>
      </c>
      <c r="I31" s="86">
        <v>17.598097500000002</v>
      </c>
    </row>
    <row r="32" spans="1:9">
      <c r="A32" s="86" t="s">
        <v>2032</v>
      </c>
      <c r="B32" s="86">
        <v>17</v>
      </c>
      <c r="C32" s="86">
        <v>38</v>
      </c>
      <c r="D32" s="86">
        <v>143</v>
      </c>
      <c r="E32" s="86">
        <v>78</v>
      </c>
      <c r="F32" s="86">
        <v>54</v>
      </c>
      <c r="G32" s="86">
        <v>76</v>
      </c>
      <c r="I32" s="86">
        <v>18.582815790000001</v>
      </c>
    </row>
    <row r="33" spans="1:9">
      <c r="A33" s="86" t="s">
        <v>2031</v>
      </c>
      <c r="C33" s="86">
        <v>38</v>
      </c>
      <c r="D33" s="86">
        <v>151</v>
      </c>
      <c r="E33" s="86">
        <v>77</v>
      </c>
      <c r="F33" s="86">
        <v>54</v>
      </c>
      <c r="G33" s="86">
        <v>79</v>
      </c>
      <c r="I33" s="86">
        <v>16.665935699999999</v>
      </c>
    </row>
    <row r="34" spans="1:9">
      <c r="A34" s="86" t="s">
        <v>2030</v>
      </c>
      <c r="B34" s="86">
        <v>16</v>
      </c>
      <c r="C34" s="86">
        <v>38</v>
      </c>
      <c r="D34" s="86">
        <v>143</v>
      </c>
      <c r="E34" s="86">
        <v>76</v>
      </c>
      <c r="F34" s="86">
        <v>48</v>
      </c>
      <c r="G34" s="86">
        <v>77</v>
      </c>
      <c r="I34" s="86">
        <v>18.582815790000001</v>
      </c>
    </row>
    <row r="35" spans="1:9">
      <c r="A35" s="86" t="s">
        <v>2029</v>
      </c>
      <c r="C35" s="86">
        <v>38</v>
      </c>
      <c r="D35" s="86">
        <v>147</v>
      </c>
      <c r="E35" s="86">
        <v>76</v>
      </c>
      <c r="F35" s="86">
        <v>54</v>
      </c>
      <c r="G35" s="86">
        <v>78</v>
      </c>
      <c r="I35" s="86">
        <v>17.585265400000001</v>
      </c>
    </row>
    <row r="36" spans="1:9">
      <c r="A36" s="86" t="s">
        <v>2028</v>
      </c>
      <c r="C36" s="86">
        <v>38</v>
      </c>
      <c r="D36" s="86">
        <v>149</v>
      </c>
      <c r="E36" s="86">
        <v>75</v>
      </c>
      <c r="F36" s="86">
        <v>54</v>
      </c>
      <c r="G36" s="86">
        <v>74</v>
      </c>
      <c r="I36" s="86">
        <v>17.116346109999999</v>
      </c>
    </row>
    <row r="37" spans="1:9">
      <c r="A37" s="86" t="s">
        <v>2027</v>
      </c>
      <c r="B37" s="86">
        <v>18</v>
      </c>
      <c r="C37" s="86">
        <v>38</v>
      </c>
      <c r="D37" s="86">
        <v>143</v>
      </c>
      <c r="E37" s="86">
        <v>74</v>
      </c>
      <c r="F37" s="86">
        <v>52</v>
      </c>
      <c r="G37" s="86">
        <v>75</v>
      </c>
      <c r="I37" s="86">
        <v>18.582815790000001</v>
      </c>
    </row>
    <row r="38" spans="1:9">
      <c r="A38" s="86" t="s">
        <v>2026</v>
      </c>
      <c r="B38" s="86">
        <v>16</v>
      </c>
      <c r="C38" s="86">
        <v>38</v>
      </c>
      <c r="D38" s="86">
        <v>149</v>
      </c>
      <c r="E38" s="86">
        <v>74</v>
      </c>
      <c r="F38" s="86">
        <v>54</v>
      </c>
      <c r="G38" s="86">
        <v>77</v>
      </c>
      <c r="I38" s="86">
        <v>17.116346109999999</v>
      </c>
    </row>
    <row r="39" spans="1:9">
      <c r="A39" s="86" t="s">
        <v>2025</v>
      </c>
      <c r="C39" s="86">
        <v>39</v>
      </c>
      <c r="D39" s="86">
        <v>153</v>
      </c>
      <c r="E39" s="86">
        <v>78</v>
      </c>
      <c r="F39" s="86">
        <v>54</v>
      </c>
      <c r="G39" s="86">
        <v>83</v>
      </c>
      <c r="I39" s="86">
        <v>16.66025887</v>
      </c>
    </row>
    <row r="40" spans="1:9">
      <c r="A40" s="86" t="s">
        <v>2024</v>
      </c>
      <c r="C40" s="86">
        <v>39</v>
      </c>
      <c r="D40" s="86">
        <v>157</v>
      </c>
      <c r="E40" s="86">
        <v>78</v>
      </c>
      <c r="F40" s="86">
        <v>58</v>
      </c>
      <c r="G40" s="86">
        <v>79</v>
      </c>
      <c r="I40" s="86">
        <v>15.82214289</v>
      </c>
    </row>
    <row r="41" spans="1:9">
      <c r="A41" s="86" t="s">
        <v>2023</v>
      </c>
      <c r="C41" s="86">
        <v>39</v>
      </c>
      <c r="D41" s="86">
        <v>145</v>
      </c>
      <c r="E41" s="86">
        <v>72</v>
      </c>
      <c r="F41" s="86">
        <v>49</v>
      </c>
      <c r="G41" s="86">
        <v>70</v>
      </c>
      <c r="I41" s="86">
        <v>18.549346020000002</v>
      </c>
    </row>
    <row r="42" spans="1:9">
      <c r="A42" s="86" t="s">
        <v>2022</v>
      </c>
      <c r="C42" s="86">
        <v>39</v>
      </c>
      <c r="D42" s="86">
        <v>148</v>
      </c>
      <c r="E42" s="86">
        <v>72</v>
      </c>
      <c r="F42" s="86">
        <v>50</v>
      </c>
      <c r="G42" s="86">
        <v>78</v>
      </c>
      <c r="I42" s="86">
        <v>17.804967130000001</v>
      </c>
    </row>
    <row r="43" spans="1:9">
      <c r="A43" s="86" t="s">
        <v>2021</v>
      </c>
      <c r="C43" s="86">
        <v>39</v>
      </c>
      <c r="D43" s="86">
        <v>148</v>
      </c>
      <c r="E43" s="86">
        <v>70</v>
      </c>
      <c r="F43" s="86">
        <v>51</v>
      </c>
      <c r="G43" s="86">
        <v>77</v>
      </c>
      <c r="I43" s="86">
        <v>17.804967130000001</v>
      </c>
    </row>
    <row r="44" spans="1:9">
      <c r="A44" s="86" t="s">
        <v>2020</v>
      </c>
      <c r="B44" s="86">
        <v>12</v>
      </c>
      <c r="C44" s="86">
        <v>39</v>
      </c>
      <c r="D44" s="86">
        <v>149</v>
      </c>
      <c r="E44" s="86">
        <v>69</v>
      </c>
      <c r="F44" s="86">
        <v>49</v>
      </c>
      <c r="G44" s="86">
        <v>65</v>
      </c>
      <c r="I44" s="86">
        <v>17.566776269999998</v>
      </c>
    </row>
    <row r="45" spans="1:9">
      <c r="A45" s="86" t="s">
        <v>2019</v>
      </c>
      <c r="C45" s="86">
        <v>40</v>
      </c>
      <c r="D45" s="86">
        <v>154</v>
      </c>
      <c r="E45" s="86">
        <v>80</v>
      </c>
      <c r="F45" s="86">
        <v>55</v>
      </c>
      <c r="G45" s="86">
        <v>85</v>
      </c>
      <c r="I45" s="86">
        <v>16.86625063</v>
      </c>
    </row>
    <row r="46" spans="1:9">
      <c r="A46" s="86" t="s">
        <v>2018</v>
      </c>
      <c r="C46" s="86">
        <v>40</v>
      </c>
      <c r="D46" s="86">
        <v>155</v>
      </c>
      <c r="E46" s="86">
        <v>80</v>
      </c>
      <c r="F46" s="86">
        <v>59</v>
      </c>
      <c r="G46" s="86">
        <v>83</v>
      </c>
      <c r="I46" s="86">
        <v>16.649323620000001</v>
      </c>
    </row>
    <row r="47" spans="1:9">
      <c r="A47" s="86" t="s">
        <v>2017</v>
      </c>
      <c r="C47" s="86">
        <v>40</v>
      </c>
      <c r="D47" s="86">
        <v>159</v>
      </c>
      <c r="E47" s="86">
        <v>79</v>
      </c>
      <c r="F47" s="86">
        <v>59</v>
      </c>
      <c r="G47" s="86">
        <v>81</v>
      </c>
      <c r="I47" s="86">
        <v>15.822158930000001</v>
      </c>
    </row>
    <row r="48" spans="1:9">
      <c r="A48" s="86" t="s">
        <v>2016</v>
      </c>
      <c r="B48" s="86">
        <v>13</v>
      </c>
      <c r="C48" s="86">
        <v>40</v>
      </c>
      <c r="D48" s="86">
        <v>149</v>
      </c>
      <c r="E48" s="86">
        <v>78</v>
      </c>
      <c r="F48" s="86">
        <v>55</v>
      </c>
      <c r="G48" s="86">
        <v>79</v>
      </c>
      <c r="I48" s="86">
        <v>18.017206430000002</v>
      </c>
    </row>
    <row r="49" spans="1:9">
      <c r="A49" s="86" t="s">
        <v>2015</v>
      </c>
      <c r="B49" s="86">
        <v>17</v>
      </c>
      <c r="C49" s="86">
        <v>40</v>
      </c>
      <c r="D49" s="86">
        <v>151</v>
      </c>
      <c r="E49" s="86">
        <v>78</v>
      </c>
      <c r="F49" s="86">
        <v>56</v>
      </c>
      <c r="G49" s="86">
        <v>82</v>
      </c>
      <c r="I49" s="86">
        <v>17.54309022</v>
      </c>
    </row>
    <row r="50" spans="1:9">
      <c r="A50" s="86" t="s">
        <v>2014</v>
      </c>
      <c r="B50" s="86">
        <v>15</v>
      </c>
      <c r="C50" s="86">
        <v>40</v>
      </c>
      <c r="D50" s="86">
        <v>153</v>
      </c>
      <c r="E50" s="86">
        <v>77</v>
      </c>
      <c r="F50" s="86">
        <v>54</v>
      </c>
      <c r="G50" s="86">
        <v>79</v>
      </c>
      <c r="I50" s="86">
        <v>17.087444999999999</v>
      </c>
    </row>
    <row r="51" spans="1:9">
      <c r="A51" s="86" t="s">
        <v>2013</v>
      </c>
      <c r="B51" s="86">
        <v>17</v>
      </c>
      <c r="C51" s="86">
        <v>40</v>
      </c>
      <c r="D51" s="86">
        <v>151</v>
      </c>
      <c r="E51" s="86">
        <v>77</v>
      </c>
      <c r="F51" s="86">
        <v>56</v>
      </c>
      <c r="G51" s="86">
        <v>78</v>
      </c>
      <c r="I51" s="86">
        <v>17.54309022</v>
      </c>
    </row>
    <row r="52" spans="1:9">
      <c r="A52" s="86" t="s">
        <v>2012</v>
      </c>
      <c r="C52" s="86">
        <v>40</v>
      </c>
      <c r="D52" s="86">
        <v>152</v>
      </c>
      <c r="E52" s="86">
        <v>73</v>
      </c>
      <c r="F52" s="86">
        <v>54</v>
      </c>
      <c r="G52" s="86">
        <v>75</v>
      </c>
      <c r="I52" s="86">
        <v>17.313019390000001</v>
      </c>
    </row>
    <row r="53" spans="1:9">
      <c r="A53" s="86" t="s">
        <v>2011</v>
      </c>
      <c r="B53" s="86">
        <v>16</v>
      </c>
      <c r="C53" s="86">
        <v>40</v>
      </c>
      <c r="D53" s="86">
        <v>163</v>
      </c>
      <c r="E53" s="86">
        <v>70</v>
      </c>
      <c r="F53" s="86">
        <v>45</v>
      </c>
      <c r="G53" s="86">
        <v>60</v>
      </c>
      <c r="I53" s="86">
        <v>15.05513945</v>
      </c>
    </row>
    <row r="54" spans="1:9">
      <c r="A54" s="86" t="s">
        <v>2010</v>
      </c>
      <c r="C54" s="86">
        <v>40</v>
      </c>
      <c r="D54" s="86">
        <v>150</v>
      </c>
      <c r="E54" s="86">
        <v>70</v>
      </c>
      <c r="F54" s="86">
        <v>55</v>
      </c>
      <c r="G54" s="86">
        <v>70</v>
      </c>
      <c r="I54" s="86">
        <v>17.777777780000001</v>
      </c>
    </row>
    <row r="55" spans="1:9">
      <c r="A55" s="86" t="s">
        <v>2009</v>
      </c>
      <c r="C55" s="86">
        <v>40</v>
      </c>
      <c r="D55" s="86">
        <v>154</v>
      </c>
      <c r="E55" s="86">
        <v>70</v>
      </c>
      <c r="F55" s="86">
        <v>56</v>
      </c>
      <c r="G55" s="86">
        <v>74</v>
      </c>
      <c r="I55" s="86">
        <v>16.86625063</v>
      </c>
    </row>
    <row r="56" spans="1:9">
      <c r="A56" s="86" t="s">
        <v>2008</v>
      </c>
      <c r="C56" s="86">
        <v>41</v>
      </c>
      <c r="D56" s="86">
        <v>159</v>
      </c>
      <c r="E56" s="86">
        <v>87</v>
      </c>
      <c r="F56" s="86">
        <v>57</v>
      </c>
      <c r="G56" s="86">
        <v>86</v>
      </c>
      <c r="I56" s="86">
        <v>16.217712909999999</v>
      </c>
    </row>
    <row r="57" spans="1:9">
      <c r="A57" s="86" t="s">
        <v>2007</v>
      </c>
      <c r="C57" s="86">
        <v>41</v>
      </c>
      <c r="D57" s="86">
        <v>157</v>
      </c>
      <c r="E57" s="86">
        <v>83</v>
      </c>
      <c r="F57" s="86">
        <v>55</v>
      </c>
      <c r="G57" s="86">
        <v>84</v>
      </c>
      <c r="I57" s="86">
        <v>16.633534829999999</v>
      </c>
    </row>
    <row r="58" spans="1:9">
      <c r="A58" s="86" t="s">
        <v>2006</v>
      </c>
      <c r="B58" s="86">
        <v>16</v>
      </c>
      <c r="C58" s="86">
        <v>41</v>
      </c>
      <c r="D58" s="86">
        <v>152</v>
      </c>
      <c r="E58" s="86">
        <v>83</v>
      </c>
      <c r="F58" s="86">
        <v>56</v>
      </c>
      <c r="G58" s="86">
        <v>80</v>
      </c>
      <c r="I58" s="86">
        <v>17.74584488</v>
      </c>
    </row>
    <row r="59" spans="1:9">
      <c r="A59" s="86" t="s">
        <v>2005</v>
      </c>
      <c r="C59" s="86">
        <v>41</v>
      </c>
      <c r="D59" s="86">
        <v>154</v>
      </c>
      <c r="E59" s="86">
        <v>80</v>
      </c>
      <c r="F59" s="86">
        <v>52</v>
      </c>
      <c r="G59" s="86">
        <v>79</v>
      </c>
      <c r="I59" s="86">
        <v>17.287906899999999</v>
      </c>
    </row>
    <row r="60" spans="1:9">
      <c r="A60" s="86" t="s">
        <v>2004</v>
      </c>
      <c r="C60" s="86">
        <v>41</v>
      </c>
      <c r="D60" s="86">
        <v>150</v>
      </c>
      <c r="E60" s="86">
        <v>79</v>
      </c>
      <c r="F60" s="86">
        <v>56</v>
      </c>
      <c r="G60" s="86">
        <v>81</v>
      </c>
      <c r="I60" s="86">
        <v>18.222222219999999</v>
      </c>
    </row>
    <row r="61" spans="1:9">
      <c r="A61" s="86" t="s">
        <v>2003</v>
      </c>
      <c r="B61" s="86">
        <v>16</v>
      </c>
      <c r="C61" s="86">
        <v>41</v>
      </c>
      <c r="D61" s="86">
        <v>147</v>
      </c>
      <c r="E61" s="86">
        <v>78</v>
      </c>
      <c r="F61" s="86">
        <v>53</v>
      </c>
      <c r="G61" s="86">
        <v>75</v>
      </c>
      <c r="I61" s="86">
        <v>18.973575820000001</v>
      </c>
    </row>
    <row r="62" spans="1:9">
      <c r="A62" s="86" t="s">
        <v>2002</v>
      </c>
      <c r="B62" s="86">
        <v>16</v>
      </c>
      <c r="C62" s="86">
        <v>41</v>
      </c>
      <c r="D62" s="86">
        <v>157</v>
      </c>
      <c r="E62" s="86">
        <v>78</v>
      </c>
      <c r="F62" s="86">
        <v>54</v>
      </c>
      <c r="G62" s="86">
        <v>80</v>
      </c>
      <c r="I62" s="86">
        <v>16.633534829999999</v>
      </c>
    </row>
    <row r="63" spans="1:9">
      <c r="A63" s="86" t="s">
        <v>2001</v>
      </c>
      <c r="C63" s="86">
        <v>41</v>
      </c>
      <c r="D63" s="86">
        <v>150</v>
      </c>
      <c r="E63" s="86">
        <v>78</v>
      </c>
      <c r="F63" s="86">
        <v>54</v>
      </c>
      <c r="G63" s="86">
        <v>79</v>
      </c>
      <c r="I63" s="86">
        <v>18.222222219999999</v>
      </c>
    </row>
    <row r="64" spans="1:9">
      <c r="A64" s="86" t="s">
        <v>2000</v>
      </c>
      <c r="B64" s="86">
        <v>15</v>
      </c>
      <c r="C64" s="86">
        <v>41</v>
      </c>
      <c r="D64" s="86">
        <v>151</v>
      </c>
      <c r="E64" s="86">
        <v>78</v>
      </c>
      <c r="F64" s="86">
        <v>56</v>
      </c>
      <c r="G64" s="86">
        <v>80</v>
      </c>
      <c r="I64" s="86">
        <v>17.981667470000001</v>
      </c>
    </row>
    <row r="65" spans="1:9">
      <c r="A65" s="86" t="s">
        <v>1999</v>
      </c>
      <c r="C65" s="86">
        <v>41</v>
      </c>
      <c r="D65" s="86">
        <v>153</v>
      </c>
      <c r="E65" s="86">
        <v>75</v>
      </c>
      <c r="F65" s="86">
        <v>55</v>
      </c>
      <c r="G65" s="86">
        <v>79</v>
      </c>
      <c r="I65" s="86">
        <v>17.514631120000001</v>
      </c>
    </row>
    <row r="66" spans="1:9">
      <c r="A66" s="86" t="s">
        <v>1998</v>
      </c>
      <c r="B66" s="86">
        <v>16</v>
      </c>
      <c r="C66" s="86">
        <v>41</v>
      </c>
      <c r="D66" s="86">
        <v>152</v>
      </c>
      <c r="E66" s="86">
        <v>72</v>
      </c>
      <c r="F66" s="86">
        <v>52</v>
      </c>
      <c r="G66" s="86">
        <v>70</v>
      </c>
      <c r="I66" s="86">
        <v>17.74584488</v>
      </c>
    </row>
    <row r="67" spans="1:9">
      <c r="A67" s="86" t="s">
        <v>1997</v>
      </c>
      <c r="B67" s="86">
        <v>16</v>
      </c>
      <c r="C67" s="86">
        <v>41</v>
      </c>
      <c r="D67" s="86">
        <v>162</v>
      </c>
      <c r="E67" s="86">
        <v>72</v>
      </c>
      <c r="F67" s="86">
        <v>55</v>
      </c>
      <c r="G67" s="86">
        <v>78</v>
      </c>
      <c r="I67" s="86">
        <v>15.6226185</v>
      </c>
    </row>
    <row r="68" spans="1:9">
      <c r="A68" s="86" t="s">
        <v>1996</v>
      </c>
      <c r="C68" s="86">
        <v>41</v>
      </c>
      <c r="D68" s="86">
        <v>149</v>
      </c>
      <c r="E68" s="86">
        <v>70</v>
      </c>
      <c r="F68" s="86">
        <v>52</v>
      </c>
      <c r="G68" s="86">
        <v>73</v>
      </c>
      <c r="I68" s="86">
        <v>18.467636590000001</v>
      </c>
    </row>
    <row r="69" spans="1:9">
      <c r="A69" s="86" t="s">
        <v>1995</v>
      </c>
      <c r="C69" s="86">
        <v>42</v>
      </c>
      <c r="D69" s="86">
        <v>156</v>
      </c>
      <c r="E69" s="86">
        <v>87</v>
      </c>
      <c r="F69" s="86">
        <v>56</v>
      </c>
      <c r="G69" s="86">
        <v>86</v>
      </c>
      <c r="I69" s="86">
        <v>17.258382640000001</v>
      </c>
    </row>
    <row r="70" spans="1:9">
      <c r="A70" s="86" t="s">
        <v>1994</v>
      </c>
      <c r="C70" s="86">
        <v>42</v>
      </c>
      <c r="D70" s="86">
        <v>158</v>
      </c>
      <c r="E70" s="86">
        <v>85</v>
      </c>
      <c r="F70" s="86">
        <v>55</v>
      </c>
      <c r="G70" s="86">
        <v>86</v>
      </c>
      <c r="I70" s="86">
        <v>16.824226889999998</v>
      </c>
    </row>
    <row r="71" spans="1:9">
      <c r="A71" s="86" t="s">
        <v>1993</v>
      </c>
      <c r="C71" s="86">
        <v>42</v>
      </c>
      <c r="D71" s="86">
        <v>153</v>
      </c>
      <c r="E71" s="86">
        <v>85</v>
      </c>
      <c r="F71" s="86">
        <v>57</v>
      </c>
      <c r="G71" s="86">
        <v>83</v>
      </c>
      <c r="I71" s="86">
        <v>17.94181725</v>
      </c>
    </row>
    <row r="72" spans="1:9">
      <c r="A72" s="86" t="s">
        <v>1992</v>
      </c>
      <c r="C72" s="86">
        <v>42</v>
      </c>
      <c r="D72" s="86">
        <v>152</v>
      </c>
      <c r="E72" s="86">
        <v>82</v>
      </c>
      <c r="F72" s="86">
        <v>56</v>
      </c>
      <c r="G72" s="86">
        <v>84</v>
      </c>
      <c r="I72" s="86">
        <v>18.178670360000002</v>
      </c>
    </row>
    <row r="73" spans="1:9">
      <c r="A73" s="86" t="s">
        <v>1991</v>
      </c>
      <c r="B73" s="86">
        <v>17</v>
      </c>
      <c r="C73" s="86">
        <v>42</v>
      </c>
      <c r="D73" s="86">
        <v>155</v>
      </c>
      <c r="E73" s="86">
        <v>81</v>
      </c>
      <c r="F73" s="86">
        <v>56</v>
      </c>
      <c r="G73" s="86">
        <v>81</v>
      </c>
      <c r="I73" s="86">
        <v>17.481789800000001</v>
      </c>
    </row>
    <row r="74" spans="1:9">
      <c r="A74" s="86" t="s">
        <v>1990</v>
      </c>
      <c r="B74" s="86">
        <v>17</v>
      </c>
      <c r="C74" s="86">
        <v>42</v>
      </c>
      <c r="D74" s="86">
        <v>155</v>
      </c>
      <c r="E74" s="86">
        <v>80</v>
      </c>
      <c r="F74" s="86">
        <v>56</v>
      </c>
      <c r="G74" s="86">
        <v>83</v>
      </c>
      <c r="I74" s="86">
        <v>17.481789800000001</v>
      </c>
    </row>
    <row r="75" spans="1:9">
      <c r="A75" s="86" t="s">
        <v>1989</v>
      </c>
      <c r="C75" s="86">
        <v>42</v>
      </c>
      <c r="D75" s="86">
        <v>155</v>
      </c>
      <c r="E75" s="86">
        <v>80</v>
      </c>
      <c r="F75" s="86">
        <v>56</v>
      </c>
      <c r="G75" s="86">
        <v>82</v>
      </c>
      <c r="I75" s="86">
        <v>17.481789800000001</v>
      </c>
    </row>
    <row r="76" spans="1:9">
      <c r="A76" s="86" t="s">
        <v>1988</v>
      </c>
      <c r="C76" s="86">
        <v>42</v>
      </c>
      <c r="D76" s="86">
        <v>161</v>
      </c>
      <c r="E76" s="86">
        <v>79</v>
      </c>
      <c r="F76" s="86">
        <v>59</v>
      </c>
      <c r="G76" s="86">
        <v>82</v>
      </c>
      <c r="I76" s="86">
        <v>16.20307858</v>
      </c>
    </row>
    <row r="77" spans="1:9">
      <c r="A77" s="86" t="s">
        <v>1987</v>
      </c>
      <c r="C77" s="86">
        <v>42</v>
      </c>
      <c r="D77" s="86">
        <v>156</v>
      </c>
      <c r="E77" s="86">
        <v>78</v>
      </c>
      <c r="F77" s="86">
        <v>55</v>
      </c>
      <c r="G77" s="86">
        <v>81</v>
      </c>
      <c r="I77" s="86">
        <v>17.258382640000001</v>
      </c>
    </row>
    <row r="78" spans="1:9">
      <c r="A78" s="86" t="s">
        <v>1986</v>
      </c>
      <c r="C78" s="86">
        <v>42</v>
      </c>
      <c r="D78" s="86">
        <v>155</v>
      </c>
      <c r="E78" s="86">
        <v>78</v>
      </c>
      <c r="F78" s="86">
        <v>55</v>
      </c>
      <c r="G78" s="86">
        <v>80</v>
      </c>
      <c r="I78" s="86">
        <v>17.481789800000001</v>
      </c>
    </row>
    <row r="79" spans="1:9">
      <c r="A79" s="86" t="s">
        <v>1985</v>
      </c>
      <c r="B79" s="86">
        <v>13</v>
      </c>
      <c r="C79" s="86">
        <v>42</v>
      </c>
      <c r="D79" s="86">
        <v>158</v>
      </c>
      <c r="E79" s="86">
        <v>78</v>
      </c>
      <c r="F79" s="86">
        <v>55</v>
      </c>
      <c r="G79" s="86">
        <v>77</v>
      </c>
      <c r="I79" s="86">
        <v>16.824226889999998</v>
      </c>
    </row>
    <row r="80" spans="1:9">
      <c r="A80" s="86" t="s">
        <v>1984</v>
      </c>
      <c r="B80" s="86">
        <v>13</v>
      </c>
      <c r="C80" s="86">
        <v>42</v>
      </c>
      <c r="D80" s="86">
        <v>158</v>
      </c>
      <c r="E80" s="86">
        <v>78</v>
      </c>
      <c r="F80" s="86">
        <v>55</v>
      </c>
      <c r="G80" s="86">
        <v>77</v>
      </c>
      <c r="I80" s="86">
        <v>16.824226889999998</v>
      </c>
    </row>
    <row r="81" spans="1:9">
      <c r="A81" s="86" t="s">
        <v>1983</v>
      </c>
      <c r="C81" s="86">
        <v>42</v>
      </c>
      <c r="D81" s="86">
        <v>152</v>
      </c>
      <c r="E81" s="86">
        <v>77</v>
      </c>
      <c r="F81" s="86">
        <v>51</v>
      </c>
      <c r="G81" s="86">
        <v>80</v>
      </c>
      <c r="I81" s="86">
        <v>18.178670360000002</v>
      </c>
    </row>
    <row r="82" spans="1:9">
      <c r="A82" s="86" t="s">
        <v>1982</v>
      </c>
      <c r="C82" s="86">
        <v>42</v>
      </c>
      <c r="D82" s="86">
        <v>152</v>
      </c>
      <c r="E82" s="86">
        <v>75</v>
      </c>
      <c r="F82" s="86">
        <v>61</v>
      </c>
      <c r="G82" s="86">
        <v>78</v>
      </c>
      <c r="I82" s="86">
        <v>18.178670360000002</v>
      </c>
    </row>
    <row r="83" spans="1:9">
      <c r="A83" s="86" t="s">
        <v>1981</v>
      </c>
      <c r="B83" s="86">
        <v>15</v>
      </c>
      <c r="C83" s="86">
        <v>43</v>
      </c>
      <c r="D83" s="86">
        <v>159</v>
      </c>
      <c r="E83" s="86">
        <v>95</v>
      </c>
      <c r="F83" s="86">
        <v>58</v>
      </c>
      <c r="G83" s="86">
        <v>86</v>
      </c>
      <c r="I83" s="86">
        <v>17.008820849999999</v>
      </c>
    </row>
    <row r="84" spans="1:9">
      <c r="A84" s="86" t="s">
        <v>1980</v>
      </c>
      <c r="C84" s="86">
        <v>43</v>
      </c>
      <c r="D84" s="86">
        <v>153</v>
      </c>
      <c r="E84" s="86">
        <v>85</v>
      </c>
      <c r="F84" s="86">
        <v>52</v>
      </c>
      <c r="G84" s="86">
        <v>81</v>
      </c>
      <c r="I84" s="86">
        <v>18.369003370000001</v>
      </c>
    </row>
    <row r="85" spans="1:9">
      <c r="A85" s="86" t="s">
        <v>1979</v>
      </c>
      <c r="B85" s="86">
        <v>19</v>
      </c>
      <c r="C85" s="86">
        <v>43</v>
      </c>
      <c r="D85" s="86">
        <v>156</v>
      </c>
      <c r="E85" s="86">
        <v>85</v>
      </c>
      <c r="F85" s="86">
        <v>57</v>
      </c>
      <c r="G85" s="86">
        <v>85</v>
      </c>
      <c r="I85" s="86">
        <v>17.66929652</v>
      </c>
    </row>
    <row r="86" spans="1:9">
      <c r="A86" s="86" t="s">
        <v>1978</v>
      </c>
      <c r="C86" s="86">
        <v>43</v>
      </c>
      <c r="D86" s="86">
        <v>163</v>
      </c>
      <c r="E86" s="86">
        <v>83</v>
      </c>
      <c r="F86" s="86">
        <v>56</v>
      </c>
      <c r="G86" s="86">
        <v>89</v>
      </c>
      <c r="I86" s="86">
        <v>16.184274909999999</v>
      </c>
    </row>
    <row r="87" spans="1:9">
      <c r="A87" s="86" t="s">
        <v>1977</v>
      </c>
      <c r="B87" s="86">
        <v>16</v>
      </c>
      <c r="C87" s="86">
        <v>43</v>
      </c>
      <c r="D87" s="86">
        <v>152</v>
      </c>
      <c r="E87" s="86">
        <v>82</v>
      </c>
      <c r="F87" s="86">
        <v>53</v>
      </c>
      <c r="G87" s="86">
        <v>80</v>
      </c>
      <c r="I87" s="86">
        <v>18.61149584</v>
      </c>
    </row>
    <row r="88" spans="1:9">
      <c r="A88" s="86" t="s">
        <v>1976</v>
      </c>
      <c r="B88" s="86">
        <v>16</v>
      </c>
      <c r="C88" s="86">
        <v>43</v>
      </c>
      <c r="D88" s="86">
        <v>154</v>
      </c>
      <c r="E88" s="86">
        <v>81</v>
      </c>
      <c r="F88" s="86">
        <v>56</v>
      </c>
      <c r="G88" s="86">
        <v>79</v>
      </c>
      <c r="I88" s="86">
        <v>18.131219430000002</v>
      </c>
    </row>
    <row r="89" spans="1:9">
      <c r="A89" s="86" t="s">
        <v>1975</v>
      </c>
      <c r="B89" s="86">
        <v>17</v>
      </c>
      <c r="C89" s="86">
        <v>43</v>
      </c>
      <c r="D89" s="86">
        <v>143</v>
      </c>
      <c r="E89" s="86">
        <v>80</v>
      </c>
      <c r="F89" s="86">
        <v>54</v>
      </c>
      <c r="G89" s="86">
        <v>77</v>
      </c>
      <c r="I89" s="86">
        <v>21.027923130000001</v>
      </c>
    </row>
    <row r="90" spans="1:9">
      <c r="A90" s="86" t="s">
        <v>1974</v>
      </c>
      <c r="C90" s="86">
        <v>43</v>
      </c>
      <c r="D90" s="86">
        <v>155</v>
      </c>
      <c r="E90" s="86">
        <v>80</v>
      </c>
      <c r="F90" s="86">
        <v>55</v>
      </c>
      <c r="G90" s="86">
        <v>81</v>
      </c>
      <c r="I90" s="86">
        <v>17.89802289</v>
      </c>
    </row>
    <row r="91" spans="1:9">
      <c r="A91" s="86" t="s">
        <v>1973</v>
      </c>
      <c r="C91" s="86">
        <v>43</v>
      </c>
      <c r="D91" s="86">
        <v>157</v>
      </c>
      <c r="E91" s="86">
        <v>80</v>
      </c>
      <c r="F91" s="86">
        <v>56</v>
      </c>
      <c r="G91" s="86">
        <v>88</v>
      </c>
      <c r="I91" s="86">
        <v>17.444926769999999</v>
      </c>
    </row>
    <row r="92" spans="1:9">
      <c r="A92" s="86" t="s">
        <v>1972</v>
      </c>
      <c r="C92" s="86">
        <v>43</v>
      </c>
      <c r="D92" s="86">
        <v>157</v>
      </c>
      <c r="E92" s="86">
        <v>80</v>
      </c>
      <c r="F92" s="86">
        <v>56</v>
      </c>
      <c r="G92" s="86">
        <v>87</v>
      </c>
      <c r="I92" s="86">
        <v>17.444926769999999</v>
      </c>
    </row>
    <row r="93" spans="1:9">
      <c r="A93" s="86" t="s">
        <v>1971</v>
      </c>
      <c r="C93" s="86">
        <v>43</v>
      </c>
      <c r="D93" s="86">
        <v>166</v>
      </c>
      <c r="E93" s="86">
        <v>80</v>
      </c>
      <c r="F93" s="86">
        <v>56</v>
      </c>
      <c r="G93" s="86">
        <v>81</v>
      </c>
      <c r="I93" s="86">
        <v>15.60458702</v>
      </c>
    </row>
    <row r="94" spans="1:9">
      <c r="A94" s="86" t="s">
        <v>1970</v>
      </c>
      <c r="C94" s="86">
        <v>43</v>
      </c>
      <c r="D94" s="86">
        <v>157</v>
      </c>
      <c r="E94" s="86">
        <v>79</v>
      </c>
      <c r="F94" s="86">
        <v>53</v>
      </c>
      <c r="G94" s="86">
        <v>80</v>
      </c>
      <c r="I94" s="86">
        <v>17.444926769999999</v>
      </c>
    </row>
    <row r="95" spans="1:9">
      <c r="A95" s="86" t="s">
        <v>1969</v>
      </c>
      <c r="B95" s="86">
        <v>14</v>
      </c>
      <c r="C95" s="86">
        <v>43</v>
      </c>
      <c r="D95" s="86">
        <v>157</v>
      </c>
      <c r="E95" s="86">
        <v>78</v>
      </c>
      <c r="F95" s="86">
        <v>53</v>
      </c>
      <c r="G95" s="86">
        <v>76</v>
      </c>
      <c r="I95" s="86">
        <v>17.444926769999999</v>
      </c>
    </row>
    <row r="96" spans="1:9">
      <c r="A96" s="86" t="s">
        <v>1968</v>
      </c>
      <c r="C96" s="86">
        <v>43</v>
      </c>
      <c r="D96" s="86">
        <v>154</v>
      </c>
      <c r="E96" s="86">
        <v>78</v>
      </c>
      <c r="F96" s="86">
        <v>54</v>
      </c>
      <c r="G96" s="86">
        <v>81</v>
      </c>
      <c r="I96" s="86">
        <v>18.131219430000002</v>
      </c>
    </row>
    <row r="97" spans="1:9">
      <c r="A97" s="86" t="s">
        <v>1967</v>
      </c>
      <c r="C97" s="86">
        <v>43</v>
      </c>
      <c r="D97" s="86">
        <v>160</v>
      </c>
      <c r="E97" s="86">
        <v>77</v>
      </c>
      <c r="F97" s="86">
        <v>53</v>
      </c>
      <c r="G97" s="86">
        <v>80</v>
      </c>
      <c r="I97" s="86">
        <v>16.796875</v>
      </c>
    </row>
    <row r="98" spans="1:9">
      <c r="A98" s="86" t="s">
        <v>1966</v>
      </c>
      <c r="C98" s="86">
        <v>43</v>
      </c>
      <c r="D98" s="86">
        <v>153</v>
      </c>
      <c r="E98" s="86">
        <v>77</v>
      </c>
      <c r="F98" s="86">
        <v>54</v>
      </c>
      <c r="G98" s="86">
        <v>80</v>
      </c>
      <c r="I98" s="86">
        <v>18.369003370000001</v>
      </c>
    </row>
    <row r="99" spans="1:9">
      <c r="A99" s="86" t="s">
        <v>1965</v>
      </c>
      <c r="C99" s="86">
        <v>43</v>
      </c>
      <c r="D99" s="86">
        <v>151</v>
      </c>
      <c r="E99" s="86">
        <v>76</v>
      </c>
      <c r="F99" s="86">
        <v>59</v>
      </c>
      <c r="G99" s="86">
        <v>79</v>
      </c>
      <c r="I99" s="86">
        <v>18.858821979999998</v>
      </c>
    </row>
    <row r="100" spans="1:9">
      <c r="A100" s="86" t="s">
        <v>1964</v>
      </c>
      <c r="C100" s="86">
        <v>43</v>
      </c>
      <c r="D100" s="86">
        <v>148</v>
      </c>
      <c r="E100" s="86">
        <v>71</v>
      </c>
      <c r="F100" s="86">
        <v>52</v>
      </c>
      <c r="G100" s="86">
        <v>73</v>
      </c>
      <c r="I100" s="86">
        <v>19.6311176</v>
      </c>
    </row>
    <row r="101" spans="1:9">
      <c r="A101" s="86" t="s">
        <v>1963</v>
      </c>
      <c r="C101" s="86">
        <v>43</v>
      </c>
      <c r="D101" s="86">
        <v>151</v>
      </c>
      <c r="E101" s="86">
        <v>68</v>
      </c>
      <c r="F101" s="86">
        <v>54</v>
      </c>
      <c r="G101" s="86">
        <v>77</v>
      </c>
      <c r="I101" s="86">
        <v>18.858821979999998</v>
      </c>
    </row>
    <row r="102" spans="1:9">
      <c r="A102" s="86" t="s">
        <v>1962</v>
      </c>
      <c r="C102" s="86">
        <v>44</v>
      </c>
      <c r="D102" s="86">
        <v>157</v>
      </c>
      <c r="E102" s="86">
        <v>88</v>
      </c>
      <c r="F102" s="86">
        <v>59</v>
      </c>
      <c r="G102" s="86">
        <v>86</v>
      </c>
      <c r="I102" s="86">
        <v>17.850622739999999</v>
      </c>
    </row>
    <row r="103" spans="1:9">
      <c r="A103" s="86" t="s">
        <v>1961</v>
      </c>
      <c r="B103" s="86">
        <v>21</v>
      </c>
      <c r="C103" s="86">
        <v>44</v>
      </c>
      <c r="D103" s="86">
        <v>168</v>
      </c>
      <c r="E103" s="86">
        <v>84</v>
      </c>
      <c r="F103" s="86">
        <v>54</v>
      </c>
      <c r="G103" s="86">
        <v>82</v>
      </c>
      <c r="I103" s="86">
        <v>15.58956916</v>
      </c>
    </row>
    <row r="104" spans="1:9">
      <c r="A104" s="86" t="s">
        <v>1960</v>
      </c>
      <c r="C104" s="86">
        <v>44</v>
      </c>
      <c r="D104" s="86">
        <v>158</v>
      </c>
      <c r="E104" s="86">
        <v>84</v>
      </c>
      <c r="F104" s="86">
        <v>58</v>
      </c>
      <c r="G104" s="86">
        <v>84</v>
      </c>
      <c r="I104" s="86">
        <v>17.625380549999999</v>
      </c>
    </row>
    <row r="105" spans="1:9">
      <c r="A105" s="86" t="s">
        <v>1959</v>
      </c>
      <c r="C105" s="86">
        <v>44</v>
      </c>
      <c r="D105" s="86">
        <v>156</v>
      </c>
      <c r="E105" s="86">
        <v>83</v>
      </c>
      <c r="F105" s="86">
        <v>55</v>
      </c>
      <c r="G105" s="86">
        <v>82</v>
      </c>
      <c r="I105" s="86">
        <v>18.080210390000001</v>
      </c>
    </row>
    <row r="106" spans="1:9">
      <c r="A106" s="86" t="s">
        <v>1958</v>
      </c>
      <c r="C106" s="86">
        <v>44</v>
      </c>
      <c r="D106" s="86">
        <v>157</v>
      </c>
      <c r="E106" s="86">
        <v>80</v>
      </c>
      <c r="F106" s="86">
        <v>55</v>
      </c>
      <c r="G106" s="86">
        <v>80</v>
      </c>
      <c r="I106" s="86">
        <v>17.850622739999999</v>
      </c>
    </row>
    <row r="107" spans="1:9">
      <c r="A107" s="86" t="s">
        <v>1957</v>
      </c>
      <c r="C107" s="86">
        <v>44</v>
      </c>
      <c r="D107" s="86">
        <v>166</v>
      </c>
      <c r="E107" s="86">
        <v>80</v>
      </c>
      <c r="F107" s="86">
        <v>56</v>
      </c>
      <c r="G107" s="86">
        <v>83</v>
      </c>
      <c r="I107" s="86">
        <v>15.9674844</v>
      </c>
    </row>
    <row r="108" spans="1:9">
      <c r="A108" s="86" t="s">
        <v>1956</v>
      </c>
      <c r="C108" s="86">
        <v>44</v>
      </c>
      <c r="D108" s="86">
        <v>158</v>
      </c>
      <c r="E108" s="86">
        <v>79</v>
      </c>
      <c r="F108" s="86">
        <v>54</v>
      </c>
      <c r="G108" s="86">
        <v>80</v>
      </c>
      <c r="I108" s="86">
        <v>17.625380549999999</v>
      </c>
    </row>
    <row r="109" spans="1:9">
      <c r="A109" s="86" t="s">
        <v>1955</v>
      </c>
      <c r="C109" s="86">
        <v>44</v>
      </c>
      <c r="D109" s="86">
        <v>155</v>
      </c>
      <c r="E109" s="86">
        <v>78</v>
      </c>
      <c r="F109" s="86">
        <v>56</v>
      </c>
      <c r="G109" s="86">
        <v>84</v>
      </c>
      <c r="I109" s="86">
        <v>18.314255979999999</v>
      </c>
    </row>
    <row r="110" spans="1:9">
      <c r="A110" s="86" t="s">
        <v>1954</v>
      </c>
      <c r="C110" s="86">
        <v>44</v>
      </c>
      <c r="D110" s="86">
        <v>159</v>
      </c>
      <c r="E110" s="86">
        <v>77</v>
      </c>
      <c r="F110" s="86">
        <v>55</v>
      </c>
      <c r="G110" s="86">
        <v>90</v>
      </c>
      <c r="I110" s="86">
        <v>17.404374829999998</v>
      </c>
    </row>
    <row r="111" spans="1:9">
      <c r="A111" s="86" t="s">
        <v>1953</v>
      </c>
      <c r="C111" s="86">
        <v>44</v>
      </c>
      <c r="D111" s="86">
        <v>155</v>
      </c>
      <c r="E111" s="86">
        <v>77</v>
      </c>
      <c r="F111" s="86">
        <v>59</v>
      </c>
      <c r="G111" s="86">
        <v>78</v>
      </c>
      <c r="I111" s="86">
        <v>18.314255979999999</v>
      </c>
    </row>
    <row r="112" spans="1:9">
      <c r="A112" s="86" t="s">
        <v>1952</v>
      </c>
      <c r="C112" s="86">
        <v>44</v>
      </c>
      <c r="D112" s="86">
        <v>153</v>
      </c>
      <c r="E112" s="86">
        <v>75</v>
      </c>
      <c r="F112" s="86">
        <v>52</v>
      </c>
      <c r="G112" s="86">
        <v>77</v>
      </c>
      <c r="I112" s="86">
        <v>18.796189500000001</v>
      </c>
    </row>
    <row r="113" spans="1:9">
      <c r="A113" s="86" t="s">
        <v>1951</v>
      </c>
      <c r="C113" s="86">
        <v>44</v>
      </c>
      <c r="D113" s="86">
        <v>153</v>
      </c>
      <c r="E113" s="86">
        <v>75</v>
      </c>
      <c r="F113" s="86">
        <v>55</v>
      </c>
      <c r="G113" s="86">
        <v>80</v>
      </c>
      <c r="I113" s="86">
        <v>18.796189500000001</v>
      </c>
    </row>
    <row r="114" spans="1:9">
      <c r="A114" s="86" t="s">
        <v>1950</v>
      </c>
      <c r="B114" s="86">
        <v>17</v>
      </c>
      <c r="C114" s="86">
        <v>44</v>
      </c>
      <c r="D114" s="86">
        <v>159</v>
      </c>
      <c r="E114" s="86">
        <v>75</v>
      </c>
      <c r="F114" s="86">
        <v>57</v>
      </c>
      <c r="G114" s="86">
        <v>78</v>
      </c>
      <c r="I114" s="86">
        <v>17.404374829999998</v>
      </c>
    </row>
    <row r="115" spans="1:9">
      <c r="A115" s="86" t="s">
        <v>1949</v>
      </c>
      <c r="C115" s="86">
        <v>45</v>
      </c>
      <c r="D115" s="86">
        <v>163</v>
      </c>
      <c r="E115" s="86">
        <v>95</v>
      </c>
      <c r="F115" s="86">
        <v>57</v>
      </c>
      <c r="G115" s="86">
        <v>90</v>
      </c>
      <c r="I115" s="86">
        <v>16.937031879999999</v>
      </c>
    </row>
    <row r="116" spans="1:9">
      <c r="A116" s="86" t="s">
        <v>1948</v>
      </c>
      <c r="C116" s="86">
        <v>45</v>
      </c>
      <c r="D116" s="86">
        <v>163</v>
      </c>
      <c r="E116" s="86">
        <v>92</v>
      </c>
      <c r="F116" s="86">
        <v>58</v>
      </c>
      <c r="G116" s="86">
        <v>88</v>
      </c>
      <c r="I116" s="86">
        <v>16.937031879999999</v>
      </c>
    </row>
    <row r="117" spans="1:9">
      <c r="A117" s="86" t="s">
        <v>1947</v>
      </c>
      <c r="C117" s="86">
        <v>45</v>
      </c>
      <c r="D117" s="86">
        <v>163</v>
      </c>
      <c r="E117" s="86">
        <v>88</v>
      </c>
      <c r="F117" s="86">
        <v>54</v>
      </c>
      <c r="G117" s="86">
        <v>86</v>
      </c>
      <c r="I117" s="86">
        <v>16.937031879999999</v>
      </c>
    </row>
    <row r="118" spans="1:9">
      <c r="A118" s="86" t="s">
        <v>1946</v>
      </c>
      <c r="C118" s="86">
        <v>45</v>
      </c>
      <c r="D118" s="86">
        <v>161</v>
      </c>
      <c r="E118" s="86">
        <v>87</v>
      </c>
      <c r="F118" s="86">
        <v>56</v>
      </c>
      <c r="G118" s="86">
        <v>87</v>
      </c>
      <c r="I118" s="86">
        <v>17.360441340000001</v>
      </c>
    </row>
    <row r="119" spans="1:9">
      <c r="A119" s="86" t="s">
        <v>1945</v>
      </c>
      <c r="B119" s="86">
        <v>15</v>
      </c>
      <c r="C119" s="86">
        <v>45</v>
      </c>
      <c r="D119" s="86">
        <v>161</v>
      </c>
      <c r="E119" s="86">
        <v>86</v>
      </c>
      <c r="F119" s="86">
        <v>55</v>
      </c>
      <c r="G119" s="86">
        <v>83</v>
      </c>
      <c r="I119" s="86">
        <v>17.360441340000001</v>
      </c>
    </row>
    <row r="120" spans="1:9">
      <c r="A120" s="86" t="s">
        <v>1944</v>
      </c>
      <c r="B120" s="86">
        <v>16</v>
      </c>
      <c r="C120" s="86">
        <v>45</v>
      </c>
      <c r="D120" s="86">
        <v>161</v>
      </c>
      <c r="E120" s="86">
        <v>86</v>
      </c>
      <c r="F120" s="86">
        <v>58</v>
      </c>
      <c r="G120" s="86">
        <v>85</v>
      </c>
      <c r="I120" s="86">
        <v>17.360441340000001</v>
      </c>
    </row>
    <row r="121" spans="1:9">
      <c r="A121" s="86" t="s">
        <v>1943</v>
      </c>
      <c r="B121" s="86">
        <v>16</v>
      </c>
      <c r="C121" s="86">
        <v>45</v>
      </c>
      <c r="D121" s="86">
        <v>152</v>
      </c>
      <c r="E121" s="86">
        <v>85</v>
      </c>
      <c r="F121" s="86">
        <v>56</v>
      </c>
      <c r="G121" s="86">
        <v>82</v>
      </c>
      <c r="I121" s="86">
        <v>19.477146810000001</v>
      </c>
    </row>
    <row r="122" spans="1:9">
      <c r="A122" s="86" t="s">
        <v>1942</v>
      </c>
      <c r="B122" s="86">
        <v>18</v>
      </c>
      <c r="C122" s="86">
        <v>45</v>
      </c>
      <c r="D122" s="86">
        <v>160</v>
      </c>
      <c r="E122" s="86">
        <v>84</v>
      </c>
      <c r="F122" s="86">
        <v>55</v>
      </c>
      <c r="G122" s="86">
        <v>83</v>
      </c>
      <c r="I122" s="86">
        <v>17.578125</v>
      </c>
    </row>
    <row r="123" spans="1:9">
      <c r="A123" s="86" t="s">
        <v>1941</v>
      </c>
      <c r="C123" s="86">
        <v>45</v>
      </c>
      <c r="D123" s="86">
        <v>158</v>
      </c>
      <c r="E123" s="86">
        <v>84</v>
      </c>
      <c r="F123" s="86">
        <v>56</v>
      </c>
      <c r="G123" s="86">
        <v>83</v>
      </c>
      <c r="I123" s="86">
        <v>18.025957380000001</v>
      </c>
    </row>
    <row r="124" spans="1:9">
      <c r="A124" s="86" t="s">
        <v>1940</v>
      </c>
      <c r="C124" s="86">
        <v>45</v>
      </c>
      <c r="D124" s="86">
        <v>160</v>
      </c>
      <c r="E124" s="86">
        <v>84</v>
      </c>
      <c r="F124" s="86">
        <v>58</v>
      </c>
      <c r="G124" s="86">
        <v>83</v>
      </c>
      <c r="I124" s="86">
        <v>17.578125</v>
      </c>
    </row>
    <row r="125" spans="1:9">
      <c r="A125" s="86" t="s">
        <v>1939</v>
      </c>
      <c r="C125" s="86">
        <v>45</v>
      </c>
      <c r="D125" s="86">
        <v>159</v>
      </c>
      <c r="E125" s="86">
        <v>83</v>
      </c>
      <c r="F125" s="86">
        <v>57</v>
      </c>
      <c r="G125" s="86">
        <v>84</v>
      </c>
      <c r="I125" s="86">
        <v>17.7999288</v>
      </c>
    </row>
    <row r="126" spans="1:9">
      <c r="A126" s="86" t="s">
        <v>1938</v>
      </c>
      <c r="C126" s="86">
        <v>45</v>
      </c>
      <c r="D126" s="86">
        <v>156</v>
      </c>
      <c r="E126" s="86">
        <v>82</v>
      </c>
      <c r="F126" s="86">
        <v>53</v>
      </c>
      <c r="G126" s="86">
        <v>80</v>
      </c>
      <c r="I126" s="86">
        <v>18.491124259999999</v>
      </c>
    </row>
    <row r="127" spans="1:9">
      <c r="A127" s="86" t="s">
        <v>1937</v>
      </c>
      <c r="C127" s="86">
        <v>45</v>
      </c>
      <c r="D127" s="86">
        <v>165</v>
      </c>
      <c r="E127" s="86">
        <v>82</v>
      </c>
      <c r="F127" s="86">
        <v>54</v>
      </c>
      <c r="G127" s="86">
        <v>81</v>
      </c>
      <c r="I127" s="86">
        <v>16.528925619999999</v>
      </c>
    </row>
    <row r="128" spans="1:9">
      <c r="A128" s="86" t="s">
        <v>1936</v>
      </c>
      <c r="C128" s="86">
        <v>45</v>
      </c>
      <c r="D128" s="86">
        <v>157</v>
      </c>
      <c r="E128" s="86">
        <v>82</v>
      </c>
      <c r="F128" s="86">
        <v>61</v>
      </c>
      <c r="G128" s="86">
        <v>80</v>
      </c>
      <c r="I128" s="86">
        <v>18.256318709999999</v>
      </c>
    </row>
    <row r="129" spans="1:9">
      <c r="A129" s="86" t="s">
        <v>1935</v>
      </c>
      <c r="C129" s="86">
        <v>45</v>
      </c>
      <c r="D129" s="86">
        <v>158</v>
      </c>
      <c r="E129" s="86">
        <v>81</v>
      </c>
      <c r="F129" s="86">
        <v>55</v>
      </c>
      <c r="G129" s="86">
        <v>82</v>
      </c>
      <c r="I129" s="86">
        <v>18.025957380000001</v>
      </c>
    </row>
    <row r="130" spans="1:9">
      <c r="A130" s="86" t="s">
        <v>1934</v>
      </c>
      <c r="B130" s="86">
        <v>18</v>
      </c>
      <c r="C130" s="86">
        <v>45</v>
      </c>
      <c r="D130" s="86">
        <v>160</v>
      </c>
      <c r="E130" s="86">
        <v>79</v>
      </c>
      <c r="F130" s="86">
        <v>56</v>
      </c>
      <c r="G130" s="86">
        <v>83</v>
      </c>
      <c r="I130" s="86">
        <v>17.578125</v>
      </c>
    </row>
    <row r="131" spans="1:9">
      <c r="A131" s="86" t="s">
        <v>1933</v>
      </c>
      <c r="B131" s="86">
        <v>18</v>
      </c>
      <c r="C131" s="86">
        <v>45</v>
      </c>
      <c r="D131" s="86">
        <v>147</v>
      </c>
      <c r="E131" s="86">
        <v>78</v>
      </c>
      <c r="F131" s="86">
        <v>52</v>
      </c>
      <c r="G131" s="86">
        <v>76</v>
      </c>
      <c r="I131" s="86">
        <v>20.824656390000001</v>
      </c>
    </row>
    <row r="132" spans="1:9">
      <c r="A132" s="86" t="s">
        <v>1932</v>
      </c>
      <c r="C132" s="86">
        <v>45</v>
      </c>
      <c r="D132" s="86">
        <v>151</v>
      </c>
      <c r="E132" s="86">
        <v>78</v>
      </c>
      <c r="F132" s="86">
        <v>54</v>
      </c>
      <c r="G132" s="86">
        <v>78</v>
      </c>
      <c r="I132" s="86">
        <v>19.735976489999999</v>
      </c>
    </row>
    <row r="133" spans="1:9">
      <c r="A133" s="86" t="s">
        <v>1931</v>
      </c>
      <c r="B133" s="86">
        <v>16</v>
      </c>
      <c r="C133" s="86">
        <v>45</v>
      </c>
      <c r="D133" s="86">
        <v>155</v>
      </c>
      <c r="E133" s="86">
        <v>77</v>
      </c>
      <c r="F133" s="86">
        <v>54</v>
      </c>
      <c r="G133" s="86">
        <v>80</v>
      </c>
      <c r="I133" s="86">
        <v>18.730489070000001</v>
      </c>
    </row>
    <row r="134" spans="1:9">
      <c r="A134" s="86" t="s">
        <v>1930</v>
      </c>
      <c r="C134" s="86">
        <v>45</v>
      </c>
      <c r="D134" s="86">
        <v>153</v>
      </c>
      <c r="E134" s="86">
        <v>75</v>
      </c>
      <c r="F134" s="86">
        <v>52</v>
      </c>
      <c r="G134" s="86">
        <v>77</v>
      </c>
      <c r="I134" s="86">
        <v>19.223375619999999</v>
      </c>
    </row>
    <row r="135" spans="1:9">
      <c r="A135" s="86" t="s">
        <v>1929</v>
      </c>
      <c r="C135" s="86">
        <v>45</v>
      </c>
      <c r="D135" s="86">
        <v>155</v>
      </c>
      <c r="E135" s="86">
        <v>75</v>
      </c>
      <c r="F135" s="86">
        <v>55</v>
      </c>
      <c r="G135" s="86">
        <v>77</v>
      </c>
      <c r="I135" s="86">
        <v>18.730489070000001</v>
      </c>
    </row>
    <row r="136" spans="1:9">
      <c r="A136" s="86" t="s">
        <v>1928</v>
      </c>
      <c r="C136" s="86">
        <v>45</v>
      </c>
      <c r="D136" s="86">
        <v>155</v>
      </c>
      <c r="E136" s="86">
        <v>73</v>
      </c>
      <c r="F136" s="86">
        <v>55</v>
      </c>
      <c r="G136" s="86">
        <v>77</v>
      </c>
      <c r="I136" s="86">
        <v>18.730489070000001</v>
      </c>
    </row>
    <row r="137" spans="1:9">
      <c r="A137" s="86" t="s">
        <v>1927</v>
      </c>
      <c r="B137" s="86">
        <v>13</v>
      </c>
      <c r="C137" s="86">
        <v>45</v>
      </c>
      <c r="D137" s="86">
        <v>143</v>
      </c>
      <c r="E137" s="86">
        <v>72</v>
      </c>
      <c r="F137" s="86">
        <v>53</v>
      </c>
      <c r="G137" s="86">
        <v>70</v>
      </c>
      <c r="I137" s="86">
        <v>22.005966059999999</v>
      </c>
    </row>
    <row r="138" spans="1:9">
      <c r="A138" s="86" t="s">
        <v>1926</v>
      </c>
      <c r="C138" s="86">
        <v>45.5</v>
      </c>
      <c r="D138" s="86">
        <v>152.5</v>
      </c>
      <c r="E138" s="86">
        <v>73</v>
      </c>
      <c r="F138" s="86">
        <v>56</v>
      </c>
      <c r="G138" s="86">
        <v>76</v>
      </c>
      <c r="I138" s="86">
        <v>19.56463316</v>
      </c>
    </row>
    <row r="139" spans="1:9">
      <c r="A139" s="86" t="s">
        <v>1925</v>
      </c>
      <c r="B139" s="86">
        <v>18</v>
      </c>
      <c r="C139" s="86">
        <v>46</v>
      </c>
      <c r="D139" s="86">
        <v>162</v>
      </c>
      <c r="E139" s="86">
        <v>86</v>
      </c>
      <c r="F139" s="86">
        <v>56</v>
      </c>
      <c r="G139" s="86">
        <v>87</v>
      </c>
      <c r="I139" s="86">
        <v>17.527815879999999</v>
      </c>
    </row>
    <row r="140" spans="1:9">
      <c r="A140" s="86" t="s">
        <v>1924</v>
      </c>
      <c r="B140" s="86">
        <v>22</v>
      </c>
      <c r="C140" s="86">
        <v>46</v>
      </c>
      <c r="D140" s="86">
        <v>159</v>
      </c>
      <c r="E140" s="86">
        <v>85</v>
      </c>
      <c r="F140" s="86">
        <v>57</v>
      </c>
      <c r="G140" s="86">
        <v>87</v>
      </c>
      <c r="I140" s="86">
        <v>18.195482770000002</v>
      </c>
    </row>
    <row r="141" spans="1:9">
      <c r="A141" s="86" t="s">
        <v>1923</v>
      </c>
      <c r="C141" s="86">
        <v>46</v>
      </c>
      <c r="D141" s="86">
        <v>166</v>
      </c>
      <c r="E141" s="86">
        <v>84</v>
      </c>
      <c r="F141" s="86">
        <v>56</v>
      </c>
      <c r="G141" s="86">
        <v>81</v>
      </c>
      <c r="I141" s="86">
        <v>16.693279140000001</v>
      </c>
    </row>
    <row r="142" spans="1:9">
      <c r="A142" s="86" t="s">
        <v>1922</v>
      </c>
      <c r="C142" s="86">
        <v>46</v>
      </c>
      <c r="D142" s="86">
        <v>163</v>
      </c>
      <c r="E142" s="86">
        <v>84</v>
      </c>
      <c r="F142" s="86">
        <v>58</v>
      </c>
      <c r="G142" s="86">
        <v>83</v>
      </c>
      <c r="I142" s="86">
        <v>17.31341037</v>
      </c>
    </row>
    <row r="143" spans="1:9">
      <c r="A143" s="86" t="s">
        <v>1921</v>
      </c>
      <c r="C143" s="86">
        <v>46</v>
      </c>
      <c r="D143" s="86">
        <v>159</v>
      </c>
      <c r="E143" s="86">
        <v>83</v>
      </c>
      <c r="F143" s="86">
        <v>55</v>
      </c>
      <c r="G143" s="86">
        <v>82</v>
      </c>
      <c r="I143" s="86">
        <v>18.195482770000002</v>
      </c>
    </row>
    <row r="144" spans="1:9">
      <c r="A144" s="86" t="s">
        <v>1920</v>
      </c>
      <c r="B144" s="86">
        <v>17</v>
      </c>
      <c r="C144" s="86">
        <v>46</v>
      </c>
      <c r="D144" s="86">
        <v>158</v>
      </c>
      <c r="E144" s="86">
        <v>83</v>
      </c>
      <c r="F144" s="86">
        <v>56</v>
      </c>
      <c r="G144" s="86">
        <v>82</v>
      </c>
      <c r="I144" s="86">
        <v>18.42653421</v>
      </c>
    </row>
    <row r="145" spans="1:9">
      <c r="A145" s="86" t="s">
        <v>1919</v>
      </c>
      <c r="C145" s="86">
        <v>46</v>
      </c>
      <c r="D145" s="86">
        <v>164</v>
      </c>
      <c r="E145" s="86">
        <v>83</v>
      </c>
      <c r="F145" s="86">
        <v>56</v>
      </c>
      <c r="G145" s="86">
        <v>80</v>
      </c>
      <c r="I145" s="86">
        <v>17.102914930000001</v>
      </c>
    </row>
    <row r="146" spans="1:9">
      <c r="A146" s="86" t="s">
        <v>1918</v>
      </c>
      <c r="C146" s="86">
        <v>46</v>
      </c>
      <c r="D146" s="86">
        <v>160</v>
      </c>
      <c r="E146" s="86">
        <v>82</v>
      </c>
      <c r="F146" s="86">
        <v>56</v>
      </c>
      <c r="G146" s="86">
        <v>82</v>
      </c>
      <c r="I146" s="86">
        <v>17.96875</v>
      </c>
    </row>
    <row r="147" spans="1:9">
      <c r="A147" s="86" t="s">
        <v>1917</v>
      </c>
      <c r="C147" s="86">
        <v>46</v>
      </c>
      <c r="D147" s="86">
        <v>159</v>
      </c>
      <c r="E147" s="86">
        <v>81</v>
      </c>
      <c r="F147" s="86">
        <v>55</v>
      </c>
      <c r="G147" s="86">
        <v>79</v>
      </c>
      <c r="I147" s="86">
        <v>18.195482770000002</v>
      </c>
    </row>
    <row r="148" spans="1:9">
      <c r="A148" s="86" t="s">
        <v>1916</v>
      </c>
      <c r="B148" s="86">
        <v>300</v>
      </c>
      <c r="C148" s="86">
        <v>46</v>
      </c>
      <c r="D148" s="86">
        <v>162</v>
      </c>
      <c r="E148" s="86">
        <v>80</v>
      </c>
      <c r="F148" s="86">
        <v>56</v>
      </c>
      <c r="G148" s="86">
        <v>83</v>
      </c>
      <c r="I148" s="86">
        <v>17.527815879999999</v>
      </c>
    </row>
    <row r="149" spans="1:9">
      <c r="A149" s="86" t="s">
        <v>1915</v>
      </c>
      <c r="C149" s="86">
        <v>46</v>
      </c>
      <c r="D149" s="86">
        <v>161</v>
      </c>
      <c r="E149" s="86">
        <v>79</v>
      </c>
      <c r="F149" s="86">
        <v>57</v>
      </c>
      <c r="G149" s="86">
        <v>82</v>
      </c>
      <c r="I149" s="86">
        <v>17.746228930000001</v>
      </c>
    </row>
    <row r="150" spans="1:9">
      <c r="A150" s="86" t="s">
        <v>1914</v>
      </c>
      <c r="C150" s="86">
        <v>46</v>
      </c>
      <c r="D150" s="86">
        <v>159</v>
      </c>
      <c r="E150" s="86">
        <v>78</v>
      </c>
      <c r="F150" s="86">
        <v>57</v>
      </c>
      <c r="G150" s="86">
        <v>80</v>
      </c>
      <c r="I150" s="86">
        <v>18.195482770000002</v>
      </c>
    </row>
    <row r="151" spans="1:9">
      <c r="A151" s="86" t="s">
        <v>1913</v>
      </c>
      <c r="C151" s="86">
        <v>46</v>
      </c>
      <c r="D151" s="86">
        <v>155</v>
      </c>
      <c r="E151" s="86">
        <v>78</v>
      </c>
      <c r="F151" s="86">
        <v>58</v>
      </c>
      <c r="G151" s="86">
        <v>82</v>
      </c>
      <c r="I151" s="86">
        <v>19.146722159999999</v>
      </c>
    </row>
    <row r="152" spans="1:9">
      <c r="A152" s="86" t="s">
        <v>1912</v>
      </c>
      <c r="C152" s="86">
        <v>46.8</v>
      </c>
      <c r="D152" s="86">
        <v>161.80000000000001</v>
      </c>
      <c r="E152" s="86">
        <v>86</v>
      </c>
      <c r="F152" s="86">
        <v>55</v>
      </c>
      <c r="G152" s="86">
        <v>83</v>
      </c>
      <c r="I152" s="86">
        <v>17.876760359999999</v>
      </c>
    </row>
    <row r="153" spans="1:9">
      <c r="A153" s="86" t="s">
        <v>1911</v>
      </c>
      <c r="C153" s="86">
        <v>47</v>
      </c>
      <c r="D153" s="86">
        <v>168</v>
      </c>
      <c r="E153" s="86">
        <v>98</v>
      </c>
      <c r="F153" s="86">
        <v>60</v>
      </c>
      <c r="G153" s="86">
        <v>89</v>
      </c>
      <c r="I153" s="86">
        <v>16.65249433</v>
      </c>
    </row>
    <row r="154" spans="1:9">
      <c r="A154" s="86" t="s">
        <v>1910</v>
      </c>
      <c r="C154" s="86">
        <v>47</v>
      </c>
      <c r="D154" s="86">
        <v>161</v>
      </c>
      <c r="E154" s="86">
        <v>95</v>
      </c>
      <c r="F154" s="86">
        <v>59</v>
      </c>
      <c r="G154" s="86">
        <v>91</v>
      </c>
      <c r="I154" s="86">
        <v>18.13201651</v>
      </c>
    </row>
    <row r="155" spans="1:9">
      <c r="A155" s="86" t="s">
        <v>1909</v>
      </c>
      <c r="C155" s="86">
        <v>47</v>
      </c>
      <c r="D155" s="86">
        <v>165</v>
      </c>
      <c r="E155" s="86">
        <v>94</v>
      </c>
      <c r="F155" s="86">
        <v>57</v>
      </c>
      <c r="G155" s="86">
        <v>88</v>
      </c>
      <c r="I155" s="86">
        <v>17.263544540000002</v>
      </c>
    </row>
    <row r="156" spans="1:9">
      <c r="A156" s="86" t="s">
        <v>1908</v>
      </c>
      <c r="C156" s="86">
        <v>47</v>
      </c>
      <c r="D156" s="86">
        <v>169</v>
      </c>
      <c r="E156" s="86">
        <v>89</v>
      </c>
      <c r="F156" s="86">
        <v>57</v>
      </c>
      <c r="G156" s="86">
        <v>88</v>
      </c>
      <c r="I156" s="86">
        <v>16.456006439999999</v>
      </c>
    </row>
    <row r="157" spans="1:9">
      <c r="A157" s="86" t="s">
        <v>1907</v>
      </c>
      <c r="B157" s="86">
        <v>28</v>
      </c>
      <c r="C157" s="86">
        <v>47</v>
      </c>
      <c r="D157" s="86">
        <v>168</v>
      </c>
      <c r="E157" s="86">
        <v>87</v>
      </c>
      <c r="F157" s="86">
        <v>58</v>
      </c>
      <c r="G157" s="86">
        <v>88</v>
      </c>
      <c r="I157" s="86">
        <v>16.65249433</v>
      </c>
    </row>
    <row r="158" spans="1:9">
      <c r="A158" s="86" t="s">
        <v>1906</v>
      </c>
      <c r="C158" s="86">
        <v>47</v>
      </c>
      <c r="D158" s="86">
        <v>161</v>
      </c>
      <c r="E158" s="86">
        <v>86</v>
      </c>
      <c r="F158" s="86">
        <v>57</v>
      </c>
      <c r="G158" s="86">
        <v>82</v>
      </c>
      <c r="I158" s="86">
        <v>18.13201651</v>
      </c>
    </row>
    <row r="159" spans="1:9">
      <c r="A159" s="86" t="s">
        <v>1905</v>
      </c>
      <c r="C159" s="86">
        <v>47</v>
      </c>
      <c r="D159" s="86">
        <v>164</v>
      </c>
      <c r="E159" s="86">
        <v>85</v>
      </c>
      <c r="F159" s="86">
        <v>57</v>
      </c>
      <c r="G159" s="86">
        <v>86</v>
      </c>
      <c r="I159" s="86">
        <v>17.474717429999998</v>
      </c>
    </row>
    <row r="160" spans="1:9">
      <c r="A160" s="86" t="s">
        <v>1904</v>
      </c>
      <c r="C160" s="86">
        <v>47</v>
      </c>
      <c r="D160" s="86">
        <v>163</v>
      </c>
      <c r="E160" s="86">
        <v>85</v>
      </c>
      <c r="F160" s="86">
        <v>58</v>
      </c>
      <c r="G160" s="86">
        <v>84</v>
      </c>
      <c r="I160" s="86">
        <v>17.689788849999999</v>
      </c>
    </row>
    <row r="161" spans="1:9">
      <c r="A161" s="86" t="s">
        <v>1903</v>
      </c>
      <c r="C161" s="86">
        <v>47</v>
      </c>
      <c r="D161" s="86">
        <v>163</v>
      </c>
      <c r="E161" s="86">
        <v>84</v>
      </c>
      <c r="F161" s="86">
        <v>57</v>
      </c>
      <c r="G161" s="86">
        <v>87</v>
      </c>
      <c r="I161" s="86">
        <v>17.689788849999999</v>
      </c>
    </row>
    <row r="162" spans="1:9">
      <c r="A162" s="86" t="s">
        <v>1902</v>
      </c>
      <c r="B162" s="86">
        <v>17</v>
      </c>
      <c r="C162" s="86">
        <v>47</v>
      </c>
      <c r="D162" s="86">
        <v>157</v>
      </c>
      <c r="E162" s="86">
        <v>84</v>
      </c>
      <c r="F162" s="86">
        <v>57</v>
      </c>
      <c r="G162" s="86">
        <v>84</v>
      </c>
      <c r="I162" s="86">
        <v>19.067710659999999</v>
      </c>
    </row>
    <row r="163" spans="1:9">
      <c r="A163" s="86" t="s">
        <v>1901</v>
      </c>
      <c r="C163" s="86">
        <v>47</v>
      </c>
      <c r="D163" s="86">
        <v>157</v>
      </c>
      <c r="E163" s="86">
        <v>84</v>
      </c>
      <c r="F163" s="86">
        <v>57</v>
      </c>
      <c r="G163" s="86">
        <v>83</v>
      </c>
      <c r="I163" s="86">
        <v>19.067710659999999</v>
      </c>
    </row>
    <row r="164" spans="1:9">
      <c r="A164" s="86" t="s">
        <v>1900</v>
      </c>
      <c r="B164" s="86">
        <v>27</v>
      </c>
      <c r="C164" s="86">
        <v>47</v>
      </c>
      <c r="D164" s="86">
        <v>160</v>
      </c>
      <c r="E164" s="86">
        <v>83</v>
      </c>
      <c r="F164" s="86">
        <v>54</v>
      </c>
      <c r="G164" s="86">
        <v>85</v>
      </c>
      <c r="I164" s="86">
        <v>18.359375</v>
      </c>
    </row>
    <row r="165" spans="1:9">
      <c r="A165" s="86" t="s">
        <v>1899</v>
      </c>
      <c r="C165" s="86">
        <v>47</v>
      </c>
      <c r="D165" s="86">
        <v>153</v>
      </c>
      <c r="E165" s="86">
        <v>83</v>
      </c>
      <c r="F165" s="86">
        <v>56</v>
      </c>
      <c r="G165" s="86">
        <v>86</v>
      </c>
      <c r="I165" s="86">
        <v>20.07774787</v>
      </c>
    </row>
    <row r="166" spans="1:9">
      <c r="A166" s="86" t="s">
        <v>1898</v>
      </c>
      <c r="C166" s="86">
        <v>47</v>
      </c>
      <c r="D166" s="86">
        <v>164</v>
      </c>
      <c r="E166" s="86">
        <v>83</v>
      </c>
      <c r="F166" s="86">
        <v>57</v>
      </c>
      <c r="G166" s="86">
        <v>82</v>
      </c>
      <c r="I166" s="86">
        <v>17.474717429999998</v>
      </c>
    </row>
    <row r="167" spans="1:9">
      <c r="A167" s="86" t="s">
        <v>1897</v>
      </c>
      <c r="B167" s="86">
        <v>17</v>
      </c>
      <c r="C167" s="86">
        <v>47</v>
      </c>
      <c r="D167" s="86">
        <v>162</v>
      </c>
      <c r="E167" s="86">
        <v>83</v>
      </c>
      <c r="F167" s="86">
        <v>58</v>
      </c>
      <c r="G167" s="86">
        <v>84</v>
      </c>
      <c r="I167" s="86">
        <v>17.90885536</v>
      </c>
    </row>
    <row r="168" spans="1:9">
      <c r="A168" s="86" t="s">
        <v>1896</v>
      </c>
      <c r="C168" s="86">
        <v>47</v>
      </c>
      <c r="D168" s="86">
        <v>157</v>
      </c>
      <c r="E168" s="86">
        <v>81</v>
      </c>
      <c r="F168" s="86">
        <v>54</v>
      </c>
      <c r="G168" s="86">
        <v>81</v>
      </c>
      <c r="I168" s="86">
        <v>19.067710659999999</v>
      </c>
    </row>
    <row r="169" spans="1:9">
      <c r="A169" s="86" t="s">
        <v>1895</v>
      </c>
      <c r="B169" s="86">
        <v>13</v>
      </c>
      <c r="C169" s="86">
        <v>47</v>
      </c>
      <c r="D169" s="86">
        <v>152</v>
      </c>
      <c r="E169" s="86">
        <v>81</v>
      </c>
      <c r="F169" s="86">
        <v>55</v>
      </c>
      <c r="G169" s="86">
        <v>82</v>
      </c>
      <c r="I169" s="86">
        <v>20.342797780000001</v>
      </c>
    </row>
    <row r="170" spans="1:9">
      <c r="A170" s="86" t="s">
        <v>1894</v>
      </c>
      <c r="C170" s="86">
        <v>47</v>
      </c>
      <c r="D170" s="86">
        <v>165</v>
      </c>
      <c r="E170" s="86">
        <v>80</v>
      </c>
      <c r="F170" s="86">
        <v>56</v>
      </c>
      <c r="G170" s="86">
        <v>84</v>
      </c>
      <c r="I170" s="86">
        <v>17.263544540000002</v>
      </c>
    </row>
    <row r="171" spans="1:9">
      <c r="A171" s="86" t="s">
        <v>1893</v>
      </c>
      <c r="C171" s="86">
        <v>47</v>
      </c>
      <c r="D171" s="86">
        <v>163</v>
      </c>
      <c r="E171" s="86">
        <v>80</v>
      </c>
      <c r="F171" s="86">
        <v>57</v>
      </c>
      <c r="G171" s="86">
        <v>82</v>
      </c>
      <c r="I171" s="86">
        <v>17.689788849999999</v>
      </c>
    </row>
    <row r="172" spans="1:9">
      <c r="A172" s="86" t="s">
        <v>1892</v>
      </c>
      <c r="B172" s="86">
        <v>17</v>
      </c>
      <c r="C172" s="86">
        <v>47</v>
      </c>
      <c r="D172" s="86">
        <v>164</v>
      </c>
      <c r="E172" s="86">
        <v>79</v>
      </c>
      <c r="F172" s="86">
        <v>59</v>
      </c>
      <c r="G172" s="86">
        <v>83</v>
      </c>
      <c r="I172" s="86">
        <v>17.474717429999998</v>
      </c>
    </row>
    <row r="173" spans="1:9">
      <c r="A173" s="86" t="s">
        <v>1891</v>
      </c>
      <c r="B173" s="86">
        <v>16</v>
      </c>
      <c r="C173" s="86">
        <v>47</v>
      </c>
      <c r="D173" s="86">
        <v>150</v>
      </c>
      <c r="E173" s="86">
        <v>78</v>
      </c>
      <c r="F173" s="86">
        <v>53</v>
      </c>
      <c r="G173" s="86">
        <v>80</v>
      </c>
      <c r="I173" s="86">
        <v>20.88888889</v>
      </c>
    </row>
    <row r="174" spans="1:9">
      <c r="A174" s="86" t="s">
        <v>1890</v>
      </c>
      <c r="B174" s="86">
        <v>16</v>
      </c>
      <c r="C174" s="86">
        <v>47</v>
      </c>
      <c r="D174" s="86">
        <v>152</v>
      </c>
      <c r="E174" s="86">
        <v>76</v>
      </c>
      <c r="F174" s="86">
        <v>59</v>
      </c>
      <c r="G174" s="86">
        <v>76</v>
      </c>
      <c r="I174" s="86">
        <v>20.342797780000001</v>
      </c>
    </row>
    <row r="175" spans="1:9">
      <c r="A175" s="86" t="s">
        <v>1889</v>
      </c>
      <c r="C175" s="86">
        <v>47</v>
      </c>
      <c r="D175" s="86">
        <v>156</v>
      </c>
      <c r="E175" s="86">
        <v>75</v>
      </c>
      <c r="F175" s="86">
        <v>54</v>
      </c>
      <c r="G175" s="86">
        <v>78</v>
      </c>
      <c r="I175" s="86">
        <v>19.31295201</v>
      </c>
    </row>
    <row r="176" spans="1:9">
      <c r="A176" s="86" t="s">
        <v>1888</v>
      </c>
      <c r="C176" s="86">
        <v>47.5</v>
      </c>
      <c r="D176" s="86">
        <v>163</v>
      </c>
      <c r="E176" s="86">
        <v>87</v>
      </c>
      <c r="F176" s="86">
        <v>58</v>
      </c>
      <c r="G176" s="86">
        <v>88</v>
      </c>
      <c r="I176" s="86">
        <v>17.877978089999999</v>
      </c>
    </row>
    <row r="177" spans="1:9">
      <c r="A177" s="86" t="s">
        <v>1887</v>
      </c>
      <c r="C177" s="86">
        <v>48</v>
      </c>
      <c r="D177" s="86">
        <v>157</v>
      </c>
      <c r="E177" s="86">
        <v>98</v>
      </c>
      <c r="F177" s="86">
        <v>60</v>
      </c>
      <c r="G177" s="86">
        <v>85</v>
      </c>
      <c r="I177" s="86">
        <v>19.473406629999999</v>
      </c>
    </row>
    <row r="178" spans="1:9">
      <c r="A178" s="86" t="s">
        <v>1886</v>
      </c>
      <c r="C178" s="86">
        <v>48</v>
      </c>
      <c r="D178" s="86">
        <v>169</v>
      </c>
      <c r="E178" s="86">
        <v>93.5</v>
      </c>
      <c r="F178" s="86">
        <v>58</v>
      </c>
      <c r="G178" s="86">
        <v>88</v>
      </c>
      <c r="I178" s="86">
        <v>16.806134239999999</v>
      </c>
    </row>
    <row r="179" spans="1:9">
      <c r="A179" s="86" t="s">
        <v>1885</v>
      </c>
      <c r="C179" s="86">
        <v>48</v>
      </c>
      <c r="D179" s="86">
        <v>159</v>
      </c>
      <c r="E179" s="86">
        <v>91</v>
      </c>
      <c r="F179" s="86">
        <v>56</v>
      </c>
      <c r="G179" s="86">
        <v>86</v>
      </c>
      <c r="I179" s="86">
        <v>18.986590719999999</v>
      </c>
    </row>
    <row r="180" spans="1:9">
      <c r="A180" s="86" t="s">
        <v>1884</v>
      </c>
      <c r="B180" s="86">
        <v>21</v>
      </c>
      <c r="C180" s="86">
        <v>48</v>
      </c>
      <c r="D180" s="86">
        <v>168</v>
      </c>
      <c r="E180" s="86">
        <v>91</v>
      </c>
      <c r="F180" s="86">
        <v>59</v>
      </c>
      <c r="G180" s="86">
        <v>86</v>
      </c>
      <c r="I180" s="86">
        <v>17.00680272</v>
      </c>
    </row>
    <row r="181" spans="1:9">
      <c r="A181" s="86" t="s">
        <v>1883</v>
      </c>
      <c r="C181" s="86">
        <v>48</v>
      </c>
      <c r="D181" s="86">
        <v>166</v>
      </c>
      <c r="E181" s="86">
        <v>90</v>
      </c>
      <c r="F181" s="86">
        <v>60</v>
      </c>
      <c r="G181" s="86">
        <v>91</v>
      </c>
      <c r="I181" s="86">
        <v>17.41907389</v>
      </c>
    </row>
    <row r="182" spans="1:9">
      <c r="A182" s="86" t="s">
        <v>1882</v>
      </c>
      <c r="C182" s="86">
        <v>48</v>
      </c>
      <c r="D182" s="86">
        <v>163</v>
      </c>
      <c r="E182" s="86">
        <v>89</v>
      </c>
      <c r="F182" s="86">
        <v>58</v>
      </c>
      <c r="G182" s="86">
        <v>83</v>
      </c>
      <c r="I182" s="86">
        <v>18.06616734</v>
      </c>
    </row>
    <row r="183" spans="1:9">
      <c r="A183" s="86" t="s">
        <v>1881</v>
      </c>
      <c r="C183" s="86">
        <v>48</v>
      </c>
      <c r="D183" s="86">
        <v>168</v>
      </c>
      <c r="E183" s="86">
        <v>88</v>
      </c>
      <c r="F183" s="86">
        <v>57</v>
      </c>
      <c r="G183" s="86">
        <v>85</v>
      </c>
      <c r="I183" s="86">
        <v>17.00680272</v>
      </c>
    </row>
    <row r="184" spans="1:9">
      <c r="A184" s="86" t="s">
        <v>1880</v>
      </c>
      <c r="C184" s="86">
        <v>48</v>
      </c>
      <c r="D184" s="86">
        <v>162</v>
      </c>
      <c r="E184" s="86">
        <v>88</v>
      </c>
      <c r="F184" s="86">
        <v>57</v>
      </c>
      <c r="G184" s="86">
        <v>85</v>
      </c>
      <c r="I184" s="86">
        <v>18.289894830000001</v>
      </c>
    </row>
    <row r="185" spans="1:9">
      <c r="A185" s="86" t="s">
        <v>1879</v>
      </c>
      <c r="B185" s="86">
        <v>20</v>
      </c>
      <c r="C185" s="86">
        <v>48</v>
      </c>
      <c r="D185" s="86">
        <v>168</v>
      </c>
      <c r="E185" s="86">
        <v>88</v>
      </c>
      <c r="F185" s="86">
        <v>58</v>
      </c>
      <c r="G185" s="86">
        <v>88</v>
      </c>
      <c r="I185" s="86">
        <v>17.00680272</v>
      </c>
    </row>
    <row r="186" spans="1:9">
      <c r="A186" s="86" t="s">
        <v>1878</v>
      </c>
      <c r="C186" s="86">
        <v>48</v>
      </c>
      <c r="D186" s="86">
        <v>160</v>
      </c>
      <c r="E186" s="86">
        <v>88</v>
      </c>
      <c r="F186" s="86">
        <v>58</v>
      </c>
      <c r="G186" s="86">
        <v>85</v>
      </c>
      <c r="I186" s="86">
        <v>18.75</v>
      </c>
    </row>
    <row r="187" spans="1:9">
      <c r="A187" s="86" t="s">
        <v>1877</v>
      </c>
      <c r="C187" s="86">
        <v>48</v>
      </c>
      <c r="D187" s="86">
        <v>165</v>
      </c>
      <c r="E187" s="86">
        <v>86</v>
      </c>
      <c r="F187" s="86">
        <v>57</v>
      </c>
      <c r="G187" s="86">
        <v>84</v>
      </c>
      <c r="I187" s="86">
        <v>17.630853989999999</v>
      </c>
    </row>
    <row r="188" spans="1:9">
      <c r="A188" s="86" t="s">
        <v>1876</v>
      </c>
      <c r="B188" s="86">
        <v>19</v>
      </c>
      <c r="C188" s="86">
        <v>48</v>
      </c>
      <c r="D188" s="86">
        <v>165</v>
      </c>
      <c r="E188" s="86">
        <v>86</v>
      </c>
      <c r="F188" s="86">
        <v>59</v>
      </c>
      <c r="G188" s="86">
        <v>87</v>
      </c>
      <c r="I188" s="86">
        <v>17.630853989999999</v>
      </c>
    </row>
    <row r="189" spans="1:9">
      <c r="A189" s="86" t="s">
        <v>1875</v>
      </c>
      <c r="B189" s="86">
        <v>18</v>
      </c>
      <c r="C189" s="86">
        <v>48</v>
      </c>
      <c r="D189" s="86">
        <v>164</v>
      </c>
      <c r="E189" s="86">
        <v>86</v>
      </c>
      <c r="F189" s="86">
        <v>60</v>
      </c>
      <c r="G189" s="86">
        <v>87</v>
      </c>
      <c r="I189" s="86">
        <v>17.846519929999999</v>
      </c>
    </row>
    <row r="190" spans="1:9">
      <c r="A190" s="86" t="s">
        <v>1874</v>
      </c>
      <c r="C190" s="86">
        <v>48</v>
      </c>
      <c r="D190" s="86">
        <v>169</v>
      </c>
      <c r="E190" s="86">
        <v>85</v>
      </c>
      <c r="F190" s="86">
        <v>58</v>
      </c>
      <c r="G190" s="86">
        <v>84</v>
      </c>
      <c r="I190" s="86">
        <v>16.806134239999999</v>
      </c>
    </row>
    <row r="191" spans="1:9">
      <c r="A191" s="86" t="s">
        <v>1873</v>
      </c>
      <c r="C191" s="86">
        <v>48</v>
      </c>
      <c r="D191" s="86">
        <v>158</v>
      </c>
      <c r="E191" s="86">
        <v>85</v>
      </c>
      <c r="F191" s="86">
        <v>63</v>
      </c>
      <c r="G191" s="86">
        <v>90</v>
      </c>
      <c r="I191" s="86">
        <v>19.22768787</v>
      </c>
    </row>
    <row r="192" spans="1:9">
      <c r="A192" s="86" t="s">
        <v>1872</v>
      </c>
      <c r="C192" s="86">
        <v>48</v>
      </c>
      <c r="D192" s="86">
        <v>165</v>
      </c>
      <c r="E192" s="86">
        <v>83</v>
      </c>
      <c r="F192" s="86">
        <v>52</v>
      </c>
      <c r="G192" s="86">
        <v>84</v>
      </c>
      <c r="I192" s="86">
        <v>17.630853989999999</v>
      </c>
    </row>
    <row r="193" spans="1:9">
      <c r="A193" s="86" t="s">
        <v>1871</v>
      </c>
      <c r="B193" s="86">
        <v>18</v>
      </c>
      <c r="C193" s="86">
        <v>48</v>
      </c>
      <c r="D193" s="86">
        <v>165</v>
      </c>
      <c r="E193" s="86">
        <v>83</v>
      </c>
      <c r="F193" s="86">
        <v>56</v>
      </c>
      <c r="G193" s="86">
        <v>86</v>
      </c>
      <c r="I193" s="86">
        <v>17.630853989999999</v>
      </c>
    </row>
    <row r="194" spans="1:9">
      <c r="A194" s="86" t="s">
        <v>1870</v>
      </c>
      <c r="C194" s="86">
        <v>48</v>
      </c>
      <c r="D194" s="86">
        <v>152</v>
      </c>
      <c r="E194" s="86">
        <v>82</v>
      </c>
      <c r="F194" s="86">
        <v>51</v>
      </c>
      <c r="G194" s="86">
        <v>83</v>
      </c>
      <c r="I194" s="86">
        <v>20.775623270000001</v>
      </c>
    </row>
    <row r="195" spans="1:9">
      <c r="A195" s="86" t="s">
        <v>1869</v>
      </c>
      <c r="B195" s="86">
        <v>17</v>
      </c>
      <c r="C195" s="86">
        <v>48</v>
      </c>
      <c r="D195" s="86">
        <v>154</v>
      </c>
      <c r="E195" s="86">
        <v>82</v>
      </c>
      <c r="F195" s="86">
        <v>54</v>
      </c>
      <c r="G195" s="86">
        <v>82</v>
      </c>
      <c r="I195" s="86">
        <v>20.239500759999999</v>
      </c>
    </row>
    <row r="196" spans="1:9">
      <c r="A196" s="86" t="s">
        <v>1868</v>
      </c>
      <c r="C196" s="86">
        <v>48</v>
      </c>
      <c r="D196" s="86">
        <v>160</v>
      </c>
      <c r="E196" s="86">
        <v>82</v>
      </c>
      <c r="F196" s="86">
        <v>57</v>
      </c>
      <c r="G196" s="86">
        <v>82</v>
      </c>
      <c r="I196" s="86">
        <v>18.75</v>
      </c>
    </row>
    <row r="197" spans="1:9">
      <c r="A197" s="86" t="s">
        <v>1867</v>
      </c>
      <c r="B197" s="86">
        <v>19</v>
      </c>
      <c r="C197" s="86">
        <v>48</v>
      </c>
      <c r="D197" s="86">
        <v>160</v>
      </c>
      <c r="E197" s="86">
        <v>82</v>
      </c>
      <c r="F197" s="86">
        <v>57</v>
      </c>
      <c r="G197" s="86">
        <v>80</v>
      </c>
      <c r="I197" s="86">
        <v>18.75</v>
      </c>
    </row>
    <row r="198" spans="1:9">
      <c r="A198" s="86" t="s">
        <v>1866</v>
      </c>
      <c r="C198" s="86">
        <v>48</v>
      </c>
      <c r="D198" s="86">
        <v>158</v>
      </c>
      <c r="E198" s="86">
        <v>82</v>
      </c>
      <c r="F198" s="86">
        <v>59</v>
      </c>
      <c r="G198" s="86">
        <v>85</v>
      </c>
      <c r="I198" s="86">
        <v>19.22768787</v>
      </c>
    </row>
    <row r="199" spans="1:9">
      <c r="A199" s="86" t="s">
        <v>1865</v>
      </c>
      <c r="C199" s="86">
        <v>48</v>
      </c>
      <c r="D199" s="86">
        <v>155</v>
      </c>
      <c r="E199" s="86">
        <v>81</v>
      </c>
      <c r="F199" s="86">
        <v>61</v>
      </c>
      <c r="G199" s="86">
        <v>86</v>
      </c>
      <c r="I199" s="86">
        <v>19.979188350000001</v>
      </c>
    </row>
    <row r="200" spans="1:9">
      <c r="A200" s="86" t="s">
        <v>1864</v>
      </c>
      <c r="C200" s="86">
        <v>48</v>
      </c>
      <c r="D200" s="86">
        <v>160</v>
      </c>
      <c r="E200" s="86">
        <v>80</v>
      </c>
      <c r="F200" s="86">
        <v>56</v>
      </c>
      <c r="G200" s="86">
        <v>83</v>
      </c>
      <c r="I200" s="86">
        <v>18.75</v>
      </c>
    </row>
    <row r="201" spans="1:9">
      <c r="A201" s="86" t="s">
        <v>1863</v>
      </c>
      <c r="C201" s="86">
        <v>48</v>
      </c>
      <c r="D201" s="86">
        <v>159</v>
      </c>
      <c r="E201" s="86">
        <v>80</v>
      </c>
      <c r="F201" s="86">
        <v>59</v>
      </c>
      <c r="G201" s="86">
        <v>82</v>
      </c>
      <c r="I201" s="86">
        <v>18.986590719999999</v>
      </c>
    </row>
    <row r="202" spans="1:9">
      <c r="A202" s="86" t="s">
        <v>1862</v>
      </c>
      <c r="C202" s="86">
        <v>49</v>
      </c>
      <c r="D202" s="86">
        <v>157</v>
      </c>
      <c r="E202" s="86">
        <v>92</v>
      </c>
      <c r="F202" s="86">
        <v>59</v>
      </c>
      <c r="G202" s="86">
        <v>84</v>
      </c>
      <c r="I202" s="86">
        <v>19.8791026</v>
      </c>
    </row>
    <row r="203" spans="1:9">
      <c r="A203" s="86" t="s">
        <v>1861</v>
      </c>
      <c r="C203" s="86">
        <v>49</v>
      </c>
      <c r="D203" s="86">
        <v>164</v>
      </c>
      <c r="E203" s="86">
        <v>92</v>
      </c>
      <c r="F203" s="86">
        <v>62</v>
      </c>
      <c r="G203" s="86">
        <v>93</v>
      </c>
      <c r="I203" s="86">
        <v>18.218322430000001</v>
      </c>
    </row>
    <row r="204" spans="1:9">
      <c r="A204" s="86" t="s">
        <v>1860</v>
      </c>
      <c r="C204" s="86">
        <v>49</v>
      </c>
      <c r="D204" s="86">
        <v>165</v>
      </c>
      <c r="E204" s="86">
        <v>90</v>
      </c>
      <c r="F204" s="86">
        <v>59</v>
      </c>
      <c r="G204" s="86">
        <v>86</v>
      </c>
      <c r="I204" s="86">
        <v>17.99816345</v>
      </c>
    </row>
    <row r="205" spans="1:9">
      <c r="A205" s="86" t="s">
        <v>1859</v>
      </c>
      <c r="B205" s="86">
        <v>18</v>
      </c>
      <c r="C205" s="86">
        <v>49</v>
      </c>
      <c r="D205" s="86">
        <v>169</v>
      </c>
      <c r="E205" s="86">
        <v>90</v>
      </c>
      <c r="F205" s="86">
        <v>62</v>
      </c>
      <c r="G205" s="86">
        <v>92</v>
      </c>
      <c r="I205" s="86">
        <v>17.156262040000001</v>
      </c>
    </row>
    <row r="206" spans="1:9">
      <c r="A206" s="86" t="s">
        <v>1858</v>
      </c>
      <c r="C206" s="86">
        <v>49</v>
      </c>
      <c r="D206" s="86">
        <v>168</v>
      </c>
      <c r="E206" s="86">
        <v>89</v>
      </c>
      <c r="F206" s="86">
        <v>56</v>
      </c>
      <c r="G206" s="86">
        <v>86</v>
      </c>
      <c r="I206" s="86">
        <v>17.36111111</v>
      </c>
    </row>
    <row r="207" spans="1:9">
      <c r="A207" s="86" t="s">
        <v>1857</v>
      </c>
      <c r="C207" s="86">
        <v>49</v>
      </c>
      <c r="D207" s="86">
        <v>167</v>
      </c>
      <c r="E207" s="86">
        <v>89</v>
      </c>
      <c r="F207" s="86">
        <v>58</v>
      </c>
      <c r="G207" s="86">
        <v>86</v>
      </c>
      <c r="I207" s="86">
        <v>17.56965112</v>
      </c>
    </row>
    <row r="208" spans="1:9">
      <c r="A208" s="86" t="s">
        <v>1856</v>
      </c>
      <c r="C208" s="86">
        <v>49</v>
      </c>
      <c r="D208" s="86">
        <v>167</v>
      </c>
      <c r="E208" s="86">
        <v>89</v>
      </c>
      <c r="F208" s="86">
        <v>60</v>
      </c>
      <c r="G208" s="86">
        <v>93</v>
      </c>
      <c r="I208" s="86">
        <v>17.56965112</v>
      </c>
    </row>
    <row r="209" spans="1:9">
      <c r="A209" s="86" t="s">
        <v>1855</v>
      </c>
      <c r="C209" s="86">
        <v>49</v>
      </c>
      <c r="D209" s="86">
        <v>154</v>
      </c>
      <c r="E209" s="86">
        <v>89</v>
      </c>
      <c r="I209" s="86">
        <v>20.661157020000001</v>
      </c>
    </row>
    <row r="210" spans="1:9">
      <c r="A210" s="86" t="s">
        <v>1854</v>
      </c>
      <c r="B210" s="86">
        <v>21</v>
      </c>
      <c r="C210" s="86">
        <v>49</v>
      </c>
      <c r="D210" s="86">
        <v>163</v>
      </c>
      <c r="E210" s="86">
        <v>88</v>
      </c>
      <c r="F210" s="86">
        <v>57</v>
      </c>
      <c r="G210" s="86">
        <v>83</v>
      </c>
      <c r="I210" s="86">
        <v>18.442545819999999</v>
      </c>
    </row>
    <row r="211" spans="1:9">
      <c r="A211" s="86" t="s">
        <v>1853</v>
      </c>
      <c r="B211" s="86">
        <v>20</v>
      </c>
      <c r="C211" s="86">
        <v>49</v>
      </c>
      <c r="D211" s="86">
        <v>165</v>
      </c>
      <c r="E211" s="86">
        <v>88</v>
      </c>
      <c r="F211" s="86">
        <v>58</v>
      </c>
      <c r="G211" s="86">
        <v>85</v>
      </c>
      <c r="I211" s="86">
        <v>17.99816345</v>
      </c>
    </row>
    <row r="212" spans="1:9">
      <c r="A212" s="86" t="s">
        <v>1852</v>
      </c>
      <c r="B212" s="86">
        <v>21</v>
      </c>
      <c r="C212" s="86">
        <v>49</v>
      </c>
      <c r="D212" s="86">
        <v>162</v>
      </c>
      <c r="E212" s="86">
        <v>88</v>
      </c>
      <c r="F212" s="86">
        <v>59</v>
      </c>
      <c r="G212" s="86">
        <v>85</v>
      </c>
      <c r="I212" s="86">
        <v>18.67093431</v>
      </c>
    </row>
    <row r="213" spans="1:9">
      <c r="A213" s="86" t="s">
        <v>1851</v>
      </c>
      <c r="B213" s="86">
        <v>17</v>
      </c>
      <c r="C213" s="86">
        <v>49</v>
      </c>
      <c r="D213" s="86">
        <v>157</v>
      </c>
      <c r="E213" s="86">
        <v>87</v>
      </c>
      <c r="F213" s="86">
        <v>58</v>
      </c>
      <c r="G213" s="86">
        <v>87</v>
      </c>
      <c r="I213" s="86">
        <v>19.8791026</v>
      </c>
    </row>
    <row r="214" spans="1:9">
      <c r="A214" s="86" t="s">
        <v>1850</v>
      </c>
      <c r="C214" s="86">
        <v>49</v>
      </c>
      <c r="D214" s="86">
        <v>161</v>
      </c>
      <c r="E214" s="86">
        <v>86</v>
      </c>
      <c r="F214" s="86">
        <v>57</v>
      </c>
      <c r="G214" s="86">
        <v>88</v>
      </c>
      <c r="I214" s="86">
        <v>18.903591680000002</v>
      </c>
    </row>
    <row r="215" spans="1:9">
      <c r="A215" s="86" t="s">
        <v>1849</v>
      </c>
      <c r="C215" s="86">
        <v>49</v>
      </c>
      <c r="D215" s="86">
        <v>165</v>
      </c>
      <c r="E215" s="86">
        <v>86</v>
      </c>
      <c r="F215" s="86">
        <v>57</v>
      </c>
      <c r="G215" s="86">
        <v>87</v>
      </c>
      <c r="I215" s="86">
        <v>17.99816345</v>
      </c>
    </row>
    <row r="216" spans="1:9">
      <c r="A216" s="86" t="s">
        <v>1848</v>
      </c>
      <c r="C216" s="86">
        <v>49</v>
      </c>
      <c r="D216" s="86">
        <v>166</v>
      </c>
      <c r="E216" s="86">
        <v>85</v>
      </c>
      <c r="F216" s="86">
        <v>54</v>
      </c>
      <c r="G216" s="86">
        <v>88</v>
      </c>
      <c r="I216" s="86">
        <v>17.781971259999999</v>
      </c>
    </row>
    <row r="217" spans="1:9">
      <c r="A217" s="86" t="s">
        <v>1847</v>
      </c>
      <c r="C217" s="86">
        <v>49</v>
      </c>
      <c r="D217" s="86">
        <v>159</v>
      </c>
      <c r="E217" s="86">
        <v>83</v>
      </c>
      <c r="F217" s="86">
        <v>54</v>
      </c>
      <c r="G217" s="86">
        <v>80</v>
      </c>
      <c r="I217" s="86">
        <v>19.382144690000001</v>
      </c>
    </row>
    <row r="218" spans="1:9">
      <c r="A218" s="86" t="s">
        <v>1846</v>
      </c>
      <c r="C218" s="86">
        <v>49</v>
      </c>
      <c r="D218" s="86">
        <v>158</v>
      </c>
      <c r="E218" s="86">
        <v>83</v>
      </c>
      <c r="F218" s="86">
        <v>55</v>
      </c>
      <c r="G218" s="86">
        <v>83</v>
      </c>
      <c r="I218" s="86">
        <v>19.628264699999999</v>
      </c>
    </row>
    <row r="219" spans="1:9">
      <c r="A219" s="86" t="s">
        <v>1845</v>
      </c>
      <c r="B219" s="86">
        <v>17</v>
      </c>
      <c r="C219" s="86">
        <v>49</v>
      </c>
      <c r="D219" s="86">
        <v>167</v>
      </c>
      <c r="E219" s="86">
        <v>83</v>
      </c>
      <c r="F219" s="86">
        <v>56</v>
      </c>
      <c r="G219" s="86">
        <v>82</v>
      </c>
      <c r="I219" s="86">
        <v>17.56965112</v>
      </c>
    </row>
    <row r="220" spans="1:9">
      <c r="A220" s="86" t="s">
        <v>1844</v>
      </c>
      <c r="C220" s="86">
        <v>49</v>
      </c>
      <c r="D220" s="86">
        <v>165</v>
      </c>
      <c r="E220" s="86">
        <v>83</v>
      </c>
      <c r="F220" s="86">
        <v>58</v>
      </c>
      <c r="G220" s="86">
        <v>83</v>
      </c>
      <c r="I220" s="86">
        <v>17.99816345</v>
      </c>
    </row>
    <row r="221" spans="1:9">
      <c r="A221" s="86" t="s">
        <v>1843</v>
      </c>
      <c r="C221" s="86">
        <v>49</v>
      </c>
      <c r="D221" s="86">
        <v>159</v>
      </c>
      <c r="E221" s="86">
        <v>82</v>
      </c>
      <c r="F221" s="86">
        <v>56</v>
      </c>
      <c r="G221" s="86">
        <v>81</v>
      </c>
      <c r="I221" s="86">
        <v>19.382144690000001</v>
      </c>
    </row>
    <row r="222" spans="1:9">
      <c r="A222" s="86" t="s">
        <v>1842</v>
      </c>
      <c r="C222" s="86">
        <v>49</v>
      </c>
      <c r="D222" s="86">
        <v>162</v>
      </c>
      <c r="E222" s="86">
        <v>81</v>
      </c>
      <c r="F222" s="86">
        <v>56</v>
      </c>
      <c r="G222" s="86">
        <v>83</v>
      </c>
      <c r="I222" s="86">
        <v>18.67093431</v>
      </c>
    </row>
    <row r="223" spans="1:9">
      <c r="A223" s="86" t="s">
        <v>1841</v>
      </c>
      <c r="C223" s="86">
        <v>49</v>
      </c>
      <c r="D223" s="86">
        <v>163</v>
      </c>
      <c r="E223" s="86">
        <v>81</v>
      </c>
      <c r="F223" s="86">
        <v>59</v>
      </c>
      <c r="G223" s="86">
        <v>82</v>
      </c>
      <c r="I223" s="86">
        <v>18.442545819999999</v>
      </c>
    </row>
    <row r="224" spans="1:9">
      <c r="A224" s="86" t="s">
        <v>1840</v>
      </c>
      <c r="B224" s="86">
        <v>18</v>
      </c>
      <c r="C224" s="86">
        <v>49</v>
      </c>
      <c r="D224" s="86">
        <v>162</v>
      </c>
      <c r="E224" s="86">
        <v>80</v>
      </c>
      <c r="F224" s="86">
        <v>53</v>
      </c>
      <c r="G224" s="86">
        <v>80</v>
      </c>
      <c r="I224" s="86">
        <v>18.67093431</v>
      </c>
    </row>
    <row r="225" spans="1:9">
      <c r="A225" s="86" t="s">
        <v>1839</v>
      </c>
      <c r="C225" s="86">
        <v>49</v>
      </c>
      <c r="D225" s="86">
        <v>169</v>
      </c>
      <c r="E225" s="86">
        <v>80</v>
      </c>
      <c r="F225" s="86">
        <v>56</v>
      </c>
      <c r="G225" s="86">
        <v>89</v>
      </c>
      <c r="I225" s="86">
        <v>17.156262040000001</v>
      </c>
    </row>
    <row r="226" spans="1:9">
      <c r="A226" s="86" t="s">
        <v>1838</v>
      </c>
      <c r="C226" s="86">
        <v>49</v>
      </c>
      <c r="D226" s="86">
        <v>164</v>
      </c>
      <c r="E226" s="86">
        <v>80</v>
      </c>
      <c r="F226" s="86">
        <v>59</v>
      </c>
      <c r="G226" s="86">
        <v>85</v>
      </c>
      <c r="I226" s="86">
        <v>18.218322430000001</v>
      </c>
    </row>
    <row r="227" spans="1:9">
      <c r="A227" s="86" t="s">
        <v>1837</v>
      </c>
      <c r="C227" s="86">
        <v>49</v>
      </c>
      <c r="D227" s="86">
        <v>158</v>
      </c>
      <c r="E227" s="86">
        <v>80</v>
      </c>
      <c r="F227" s="86">
        <v>60</v>
      </c>
      <c r="G227" s="86">
        <v>83</v>
      </c>
      <c r="I227" s="86">
        <v>19.628264699999999</v>
      </c>
    </row>
    <row r="228" spans="1:9">
      <c r="A228" s="86" t="s">
        <v>1836</v>
      </c>
      <c r="C228" s="86">
        <v>49</v>
      </c>
      <c r="D228" s="86">
        <v>165</v>
      </c>
      <c r="E228" s="86">
        <v>79</v>
      </c>
      <c r="F228" s="86">
        <v>58</v>
      </c>
      <c r="G228" s="86">
        <v>83</v>
      </c>
      <c r="I228" s="86">
        <v>17.99816345</v>
      </c>
    </row>
    <row r="229" spans="1:9">
      <c r="A229" s="86" t="s">
        <v>1835</v>
      </c>
      <c r="C229" s="86">
        <v>49</v>
      </c>
      <c r="D229" s="86">
        <v>161</v>
      </c>
      <c r="E229" s="86">
        <v>75</v>
      </c>
      <c r="F229" s="86">
        <v>58</v>
      </c>
      <c r="G229" s="86">
        <v>77</v>
      </c>
      <c r="I229" s="86">
        <v>18.903591680000002</v>
      </c>
    </row>
    <row r="230" spans="1:9">
      <c r="A230" s="86" t="s">
        <v>1834</v>
      </c>
      <c r="C230" s="86">
        <v>49.5</v>
      </c>
      <c r="D230" s="86">
        <v>162</v>
      </c>
      <c r="E230" s="86">
        <v>85</v>
      </c>
      <c r="F230" s="86">
        <v>56</v>
      </c>
      <c r="G230" s="86">
        <v>85</v>
      </c>
      <c r="I230" s="86">
        <v>18.861454049999999</v>
      </c>
    </row>
    <row r="231" spans="1:9">
      <c r="A231" s="86" t="s">
        <v>1833</v>
      </c>
      <c r="C231" s="86">
        <v>50</v>
      </c>
      <c r="D231" s="86">
        <v>167</v>
      </c>
      <c r="E231" s="86">
        <v>99.9</v>
      </c>
      <c r="F231" s="86">
        <v>55.5</v>
      </c>
      <c r="G231" s="86">
        <v>88.8</v>
      </c>
      <c r="I231" s="86">
        <v>17.928215430000002</v>
      </c>
    </row>
    <row r="232" spans="1:9">
      <c r="A232" s="86" t="s">
        <v>1832</v>
      </c>
      <c r="C232" s="86">
        <v>50</v>
      </c>
      <c r="D232" s="86">
        <v>162</v>
      </c>
      <c r="E232" s="86">
        <v>99</v>
      </c>
      <c r="F232" s="86">
        <v>59</v>
      </c>
      <c r="G232" s="86">
        <v>89</v>
      </c>
      <c r="I232" s="86">
        <v>19.051973780000001</v>
      </c>
    </row>
    <row r="233" spans="1:9">
      <c r="A233" s="86" t="s">
        <v>1831</v>
      </c>
      <c r="B233" s="86">
        <v>20</v>
      </c>
      <c r="C233" s="86">
        <v>50</v>
      </c>
      <c r="D233" s="86">
        <v>170</v>
      </c>
      <c r="E233" s="86">
        <v>97</v>
      </c>
      <c r="F233" s="86">
        <v>60</v>
      </c>
      <c r="G233" s="86">
        <v>91</v>
      </c>
      <c r="I233" s="86">
        <v>17.30103806</v>
      </c>
    </row>
    <row r="234" spans="1:9">
      <c r="A234" s="86" t="s">
        <v>1830</v>
      </c>
      <c r="C234" s="86">
        <v>50</v>
      </c>
      <c r="D234" s="86">
        <v>163</v>
      </c>
      <c r="E234" s="86">
        <v>90</v>
      </c>
      <c r="F234" s="86">
        <v>58</v>
      </c>
      <c r="G234" s="86">
        <v>86</v>
      </c>
      <c r="I234" s="86">
        <v>18.81892431</v>
      </c>
    </row>
    <row r="235" spans="1:9">
      <c r="A235" s="86" t="s">
        <v>1829</v>
      </c>
      <c r="C235" s="86">
        <v>50</v>
      </c>
      <c r="D235" s="86">
        <v>172</v>
      </c>
      <c r="E235" s="86">
        <v>90</v>
      </c>
      <c r="F235" s="86">
        <v>59</v>
      </c>
      <c r="G235" s="86">
        <v>88</v>
      </c>
      <c r="I235" s="86">
        <v>16.901027580000001</v>
      </c>
    </row>
    <row r="236" spans="1:9">
      <c r="A236" s="86" t="s">
        <v>1828</v>
      </c>
      <c r="B236" s="86">
        <v>21</v>
      </c>
      <c r="C236" s="86">
        <v>50</v>
      </c>
      <c r="D236" s="86">
        <v>165</v>
      </c>
      <c r="E236" s="86">
        <v>89</v>
      </c>
      <c r="F236" s="86">
        <v>56</v>
      </c>
      <c r="G236" s="86">
        <v>86</v>
      </c>
      <c r="I236" s="86">
        <v>18.365472910000001</v>
      </c>
    </row>
    <row r="237" spans="1:9">
      <c r="A237" s="86" t="s">
        <v>1827</v>
      </c>
      <c r="C237" s="86">
        <v>50</v>
      </c>
      <c r="D237" s="86">
        <v>162</v>
      </c>
      <c r="E237" s="86">
        <v>89</v>
      </c>
      <c r="F237" s="86">
        <v>61</v>
      </c>
      <c r="G237" s="86">
        <v>92</v>
      </c>
      <c r="I237" s="86">
        <v>19.051973780000001</v>
      </c>
    </row>
    <row r="238" spans="1:9">
      <c r="A238" s="86" t="s">
        <v>1826</v>
      </c>
      <c r="C238" s="86">
        <v>50</v>
      </c>
      <c r="D238" s="86">
        <v>166</v>
      </c>
      <c r="E238" s="86">
        <v>88</v>
      </c>
      <c r="F238" s="86">
        <v>59</v>
      </c>
      <c r="G238" s="86">
        <v>87</v>
      </c>
      <c r="I238" s="86">
        <v>18.144868630000001</v>
      </c>
    </row>
    <row r="239" spans="1:9">
      <c r="A239" s="86" t="s">
        <v>1825</v>
      </c>
      <c r="B239" s="86">
        <v>17</v>
      </c>
      <c r="C239" s="86">
        <v>50</v>
      </c>
      <c r="D239" s="86">
        <v>164</v>
      </c>
      <c r="E239" s="86">
        <v>87</v>
      </c>
      <c r="F239" s="86">
        <v>57</v>
      </c>
      <c r="G239" s="86">
        <v>89</v>
      </c>
      <c r="I239" s="86">
        <v>18.590124930000002</v>
      </c>
    </row>
    <row r="240" spans="1:9">
      <c r="A240" s="86" t="s">
        <v>1824</v>
      </c>
      <c r="B240" s="86">
        <v>16</v>
      </c>
      <c r="C240" s="86">
        <v>50</v>
      </c>
      <c r="D240" s="86">
        <v>171</v>
      </c>
      <c r="E240" s="86">
        <v>87</v>
      </c>
      <c r="F240" s="86">
        <v>57</v>
      </c>
      <c r="G240" s="86">
        <v>83</v>
      </c>
      <c r="I240" s="86">
        <v>17.09927841</v>
      </c>
    </row>
    <row r="241" spans="1:9">
      <c r="A241" s="86" t="s">
        <v>1823</v>
      </c>
      <c r="C241" s="86">
        <v>50</v>
      </c>
      <c r="D241" s="86">
        <v>172</v>
      </c>
      <c r="E241" s="86">
        <v>87</v>
      </c>
      <c r="F241" s="86">
        <v>59</v>
      </c>
      <c r="G241" s="86">
        <v>86</v>
      </c>
      <c r="I241" s="86">
        <v>16.901027580000001</v>
      </c>
    </row>
    <row r="242" spans="1:9">
      <c r="A242" s="86" t="s">
        <v>1822</v>
      </c>
      <c r="C242" s="86">
        <v>50</v>
      </c>
      <c r="D242" s="86">
        <v>173</v>
      </c>
      <c r="E242" s="86">
        <v>85</v>
      </c>
      <c r="F242" s="86">
        <v>58</v>
      </c>
      <c r="G242" s="86">
        <v>88</v>
      </c>
      <c r="I242" s="86">
        <v>16.706204679999999</v>
      </c>
    </row>
    <row r="243" spans="1:9">
      <c r="A243" s="86" t="s">
        <v>1821</v>
      </c>
      <c r="B243" s="86">
        <v>17</v>
      </c>
      <c r="C243" s="86">
        <v>50</v>
      </c>
      <c r="D243" s="86">
        <v>163</v>
      </c>
      <c r="E243" s="86">
        <v>85</v>
      </c>
      <c r="F243" s="86">
        <v>58</v>
      </c>
      <c r="G243" s="86">
        <v>85</v>
      </c>
      <c r="I243" s="86">
        <v>18.81892431</v>
      </c>
    </row>
    <row r="244" spans="1:9">
      <c r="A244" s="86" t="s">
        <v>1820</v>
      </c>
      <c r="B244" s="86">
        <v>17</v>
      </c>
      <c r="C244" s="86">
        <v>50</v>
      </c>
      <c r="D244" s="86">
        <v>160</v>
      </c>
      <c r="E244" s="86">
        <v>85</v>
      </c>
      <c r="F244" s="86">
        <v>59</v>
      </c>
      <c r="G244" s="86">
        <v>87</v>
      </c>
      <c r="I244" s="86">
        <v>19.53125</v>
      </c>
    </row>
    <row r="245" spans="1:9">
      <c r="A245" s="86" t="s">
        <v>1819</v>
      </c>
      <c r="B245" s="86">
        <v>17</v>
      </c>
      <c r="C245" s="86">
        <v>50</v>
      </c>
      <c r="D245" s="86">
        <v>158</v>
      </c>
      <c r="E245" s="86">
        <v>84</v>
      </c>
      <c r="F245" s="86">
        <v>50</v>
      </c>
      <c r="G245" s="86">
        <v>84</v>
      </c>
      <c r="I245" s="86">
        <v>20.028841530000001</v>
      </c>
    </row>
    <row r="246" spans="1:9">
      <c r="A246" s="86" t="s">
        <v>1818</v>
      </c>
      <c r="C246" s="86">
        <v>50</v>
      </c>
      <c r="D246" s="86">
        <v>165</v>
      </c>
      <c r="E246" s="86">
        <v>84</v>
      </c>
      <c r="F246" s="86">
        <v>56</v>
      </c>
      <c r="G246" s="86">
        <v>85</v>
      </c>
      <c r="I246" s="86">
        <v>18.365472910000001</v>
      </c>
    </row>
    <row r="247" spans="1:9">
      <c r="A247" s="86" t="s">
        <v>1817</v>
      </c>
      <c r="C247" s="86">
        <v>50</v>
      </c>
      <c r="D247" s="86">
        <v>160</v>
      </c>
      <c r="E247" s="86">
        <v>84</v>
      </c>
      <c r="F247" s="86">
        <v>59</v>
      </c>
      <c r="G247" s="86">
        <v>86</v>
      </c>
      <c r="I247" s="86">
        <v>19.53125</v>
      </c>
    </row>
    <row r="248" spans="1:9">
      <c r="A248" s="86" t="s">
        <v>1816</v>
      </c>
      <c r="B248" s="86">
        <v>17</v>
      </c>
      <c r="C248" s="86">
        <v>50</v>
      </c>
      <c r="D248" s="86">
        <v>158</v>
      </c>
      <c r="E248" s="86">
        <v>84</v>
      </c>
      <c r="F248" s="86">
        <v>60</v>
      </c>
      <c r="G248" s="86">
        <v>85</v>
      </c>
      <c r="I248" s="86">
        <v>20.028841530000001</v>
      </c>
    </row>
    <row r="249" spans="1:9">
      <c r="A249" s="86" t="s">
        <v>1815</v>
      </c>
      <c r="C249" s="86">
        <v>50</v>
      </c>
      <c r="D249" s="86">
        <v>161</v>
      </c>
      <c r="E249" s="86">
        <v>83</v>
      </c>
      <c r="F249" s="86">
        <v>57</v>
      </c>
      <c r="G249" s="86">
        <v>84</v>
      </c>
      <c r="I249" s="86">
        <v>19.289379270000001</v>
      </c>
    </row>
    <row r="250" spans="1:9">
      <c r="A250" s="86" t="s">
        <v>1814</v>
      </c>
      <c r="C250" s="86">
        <v>50</v>
      </c>
      <c r="D250" s="86">
        <v>165</v>
      </c>
      <c r="E250" s="86">
        <v>83</v>
      </c>
      <c r="F250" s="86">
        <v>58</v>
      </c>
      <c r="G250" s="86">
        <v>87</v>
      </c>
      <c r="I250" s="86">
        <v>18.365472910000001</v>
      </c>
    </row>
    <row r="251" spans="1:9">
      <c r="A251" s="86" t="s">
        <v>1813</v>
      </c>
      <c r="B251" s="86">
        <v>17</v>
      </c>
      <c r="C251" s="86">
        <v>50</v>
      </c>
      <c r="D251" s="86">
        <v>158</v>
      </c>
      <c r="E251" s="86">
        <v>82</v>
      </c>
      <c r="F251" s="86">
        <v>61</v>
      </c>
      <c r="G251" s="86">
        <v>85</v>
      </c>
      <c r="I251" s="86">
        <v>20.028841530000001</v>
      </c>
    </row>
    <row r="252" spans="1:9">
      <c r="A252" s="86" t="s">
        <v>1812</v>
      </c>
      <c r="C252" s="86">
        <v>50</v>
      </c>
      <c r="D252" s="86">
        <v>161</v>
      </c>
      <c r="E252" s="86">
        <v>81</v>
      </c>
      <c r="F252" s="86">
        <v>59</v>
      </c>
      <c r="G252" s="86">
        <v>85</v>
      </c>
      <c r="I252" s="86">
        <v>19.289379270000001</v>
      </c>
    </row>
    <row r="253" spans="1:9">
      <c r="A253" s="86" t="s">
        <v>1811</v>
      </c>
      <c r="B253" s="86">
        <v>16</v>
      </c>
      <c r="C253" s="86">
        <v>50</v>
      </c>
      <c r="D253" s="86">
        <v>159</v>
      </c>
      <c r="E253" s="86">
        <v>80</v>
      </c>
      <c r="F253" s="86">
        <v>55</v>
      </c>
      <c r="G253" s="86">
        <v>82</v>
      </c>
      <c r="I253" s="86">
        <v>19.777698669999999</v>
      </c>
    </row>
    <row r="254" spans="1:9">
      <c r="A254" s="86" t="s">
        <v>1810</v>
      </c>
      <c r="C254" s="86">
        <v>50</v>
      </c>
      <c r="D254" s="86">
        <v>155</v>
      </c>
      <c r="E254" s="86">
        <v>80</v>
      </c>
      <c r="F254" s="86">
        <v>60</v>
      </c>
      <c r="G254" s="86">
        <v>80</v>
      </c>
      <c r="I254" s="86">
        <v>20.811654529999998</v>
      </c>
    </row>
    <row r="255" spans="1:9">
      <c r="A255" s="86" t="s">
        <v>1809</v>
      </c>
      <c r="C255" s="86">
        <v>50</v>
      </c>
      <c r="D255" s="86">
        <v>155</v>
      </c>
      <c r="E255" s="86">
        <v>80</v>
      </c>
      <c r="F255" s="86">
        <v>60</v>
      </c>
      <c r="G255" s="86">
        <v>80</v>
      </c>
      <c r="I255" s="86">
        <v>20.811654529999998</v>
      </c>
    </row>
    <row r="256" spans="1:9">
      <c r="A256" s="86" t="s">
        <v>1808</v>
      </c>
      <c r="C256" s="86">
        <v>50</v>
      </c>
      <c r="D256" s="86">
        <v>160</v>
      </c>
      <c r="E256" s="86">
        <v>79</v>
      </c>
      <c r="F256" s="86">
        <v>56</v>
      </c>
      <c r="G256" s="86">
        <v>82</v>
      </c>
      <c r="I256" s="86">
        <v>19.53125</v>
      </c>
    </row>
    <row r="257" spans="1:9">
      <c r="A257" s="86" t="s">
        <v>1807</v>
      </c>
      <c r="C257" s="86">
        <v>50</v>
      </c>
      <c r="D257" s="86">
        <v>160</v>
      </c>
      <c r="E257" s="86">
        <v>78</v>
      </c>
      <c r="F257" s="86">
        <v>57</v>
      </c>
      <c r="G257" s="86">
        <v>82</v>
      </c>
      <c r="I257" s="86">
        <v>19.53125</v>
      </c>
    </row>
    <row r="258" spans="1:9">
      <c r="A258" s="86" t="s">
        <v>1806</v>
      </c>
      <c r="C258" s="86">
        <v>50</v>
      </c>
      <c r="D258" s="86">
        <v>162</v>
      </c>
      <c r="E258" s="86">
        <v>77</v>
      </c>
      <c r="F258" s="86">
        <v>53</v>
      </c>
      <c r="G258" s="86">
        <v>78</v>
      </c>
      <c r="I258" s="86">
        <v>19.051973780000001</v>
      </c>
    </row>
    <row r="259" spans="1:9">
      <c r="A259" s="86" t="s">
        <v>1805</v>
      </c>
      <c r="B259" s="86" t="s">
        <v>1804</v>
      </c>
      <c r="C259" s="86">
        <v>50.3</v>
      </c>
      <c r="D259" s="86">
        <v>158.5</v>
      </c>
      <c r="E259" s="86">
        <v>83.7</v>
      </c>
      <c r="F259" s="86">
        <v>63.7</v>
      </c>
      <c r="G259" s="86">
        <v>86.4</v>
      </c>
      <c r="I259" s="86">
        <v>20.022091970000002</v>
      </c>
    </row>
    <row r="260" spans="1:9">
      <c r="A260" s="86" t="s">
        <v>1803</v>
      </c>
      <c r="C260" s="86">
        <v>51</v>
      </c>
      <c r="D260" s="86">
        <v>164.1</v>
      </c>
      <c r="E260" s="86">
        <v>102</v>
      </c>
      <c r="F260" s="86">
        <v>58</v>
      </c>
      <c r="G260" s="86">
        <v>96</v>
      </c>
      <c r="I260" s="86">
        <v>18.938824260000001</v>
      </c>
    </row>
    <row r="261" spans="1:9">
      <c r="A261" s="86" t="s">
        <v>1802</v>
      </c>
      <c r="B261" s="86">
        <v>20</v>
      </c>
      <c r="C261" s="86">
        <v>51</v>
      </c>
      <c r="D261" s="86">
        <v>167</v>
      </c>
      <c r="E261" s="86">
        <v>94</v>
      </c>
      <c r="F261" s="86">
        <v>55</v>
      </c>
      <c r="G261" s="86">
        <v>88</v>
      </c>
      <c r="I261" s="86">
        <v>18.286779729999999</v>
      </c>
    </row>
    <row r="262" spans="1:9">
      <c r="A262" s="86" t="s">
        <v>1801</v>
      </c>
      <c r="B262" s="86">
        <v>25</v>
      </c>
      <c r="C262" s="86">
        <v>51</v>
      </c>
      <c r="D262" s="86">
        <v>170</v>
      </c>
      <c r="E262" s="86">
        <v>92</v>
      </c>
      <c r="F262" s="86">
        <v>57</v>
      </c>
      <c r="G262" s="86">
        <v>86</v>
      </c>
      <c r="I262" s="86">
        <v>17.647058820000002</v>
      </c>
    </row>
    <row r="263" spans="1:9">
      <c r="A263" s="86" t="s">
        <v>1800</v>
      </c>
      <c r="B263" s="86">
        <v>22</v>
      </c>
      <c r="C263" s="86">
        <v>51</v>
      </c>
      <c r="D263" s="86">
        <v>166</v>
      </c>
      <c r="E263" s="86">
        <v>90</v>
      </c>
      <c r="F263" s="86">
        <v>62</v>
      </c>
      <c r="G263" s="86">
        <v>92</v>
      </c>
      <c r="I263" s="86">
        <v>18.507766</v>
      </c>
    </row>
    <row r="264" spans="1:9">
      <c r="A264" s="86" t="s">
        <v>1799</v>
      </c>
      <c r="C264" s="86">
        <v>51</v>
      </c>
      <c r="D264" s="86">
        <v>162</v>
      </c>
      <c r="E264" s="86">
        <v>88</v>
      </c>
      <c r="F264" s="86">
        <v>59</v>
      </c>
      <c r="G264" s="86">
        <v>87</v>
      </c>
      <c r="I264" s="86">
        <v>19.433013259999999</v>
      </c>
    </row>
    <row r="265" spans="1:9">
      <c r="A265" s="86" t="s">
        <v>1798</v>
      </c>
      <c r="C265" s="86">
        <v>51</v>
      </c>
      <c r="D265" s="86">
        <v>166.5</v>
      </c>
      <c r="E265" s="86">
        <v>87</v>
      </c>
      <c r="F265" s="86">
        <v>57</v>
      </c>
      <c r="G265" s="86">
        <v>85</v>
      </c>
      <c r="I265" s="86">
        <v>18.39677515</v>
      </c>
    </row>
    <row r="266" spans="1:9">
      <c r="A266" s="86" t="s">
        <v>1797</v>
      </c>
      <c r="C266" s="86">
        <v>51</v>
      </c>
      <c r="D266" s="86">
        <v>165</v>
      </c>
      <c r="E266" s="86">
        <v>85</v>
      </c>
      <c r="F266" s="86">
        <v>60</v>
      </c>
      <c r="G266" s="86">
        <v>86</v>
      </c>
      <c r="I266" s="86">
        <v>18.732782369999999</v>
      </c>
    </row>
    <row r="267" spans="1:9">
      <c r="A267" s="86" t="s">
        <v>1796</v>
      </c>
      <c r="B267" s="86">
        <v>18</v>
      </c>
      <c r="C267" s="86">
        <v>51</v>
      </c>
      <c r="D267" s="86">
        <v>163</v>
      </c>
      <c r="E267" s="86">
        <v>80</v>
      </c>
      <c r="F267" s="86">
        <v>59</v>
      </c>
      <c r="G267" s="86">
        <v>86</v>
      </c>
      <c r="I267" s="86">
        <v>19.1953028</v>
      </c>
    </row>
    <row r="268" spans="1:9">
      <c r="A268" s="86" t="s">
        <v>1795</v>
      </c>
      <c r="B268" s="86">
        <v>17</v>
      </c>
      <c r="C268" s="86">
        <v>52</v>
      </c>
      <c r="D268" s="86">
        <v>162</v>
      </c>
      <c r="E268" s="86">
        <v>110</v>
      </c>
      <c r="F268" s="86">
        <v>60</v>
      </c>
      <c r="G268" s="86">
        <v>88</v>
      </c>
      <c r="I268" s="86">
        <v>19.814052740000001</v>
      </c>
    </row>
    <row r="269" spans="1:9">
      <c r="A269" s="86" t="s">
        <v>1794</v>
      </c>
      <c r="C269" s="86">
        <v>52</v>
      </c>
      <c r="D269" s="86">
        <v>164</v>
      </c>
      <c r="E269" s="86">
        <v>98</v>
      </c>
      <c r="F269" s="86">
        <v>61</v>
      </c>
      <c r="G269" s="86">
        <v>87</v>
      </c>
      <c r="I269" s="86">
        <v>19.33372992</v>
      </c>
    </row>
    <row r="270" spans="1:9">
      <c r="A270" s="86" t="s">
        <v>1793</v>
      </c>
      <c r="C270" s="86">
        <v>52</v>
      </c>
      <c r="D270" s="86">
        <v>162</v>
      </c>
      <c r="E270" s="86">
        <v>97</v>
      </c>
      <c r="F270" s="86">
        <v>58</v>
      </c>
      <c r="G270" s="86">
        <v>89</v>
      </c>
      <c r="I270" s="86">
        <v>19.814052740000001</v>
      </c>
    </row>
    <row r="271" spans="1:9">
      <c r="A271" s="86" t="s">
        <v>1792</v>
      </c>
      <c r="C271" s="86">
        <v>52</v>
      </c>
      <c r="D271" s="86">
        <v>165.8</v>
      </c>
      <c r="E271" s="86">
        <v>95</v>
      </c>
      <c r="F271" s="86">
        <v>59</v>
      </c>
      <c r="G271" s="86">
        <v>92</v>
      </c>
      <c r="I271" s="86">
        <v>18.916217159999999</v>
      </c>
    </row>
    <row r="272" spans="1:9">
      <c r="A272" s="86" t="s">
        <v>1791</v>
      </c>
      <c r="B272" s="86">
        <v>16</v>
      </c>
      <c r="C272" s="86">
        <v>52</v>
      </c>
      <c r="D272" s="86">
        <v>155</v>
      </c>
      <c r="E272" s="86">
        <v>92</v>
      </c>
      <c r="F272" s="86">
        <v>59</v>
      </c>
      <c r="G272" s="86">
        <v>87</v>
      </c>
      <c r="I272" s="86">
        <v>21.644120709999999</v>
      </c>
    </row>
    <row r="273" spans="1:9">
      <c r="A273" s="86" t="s">
        <v>1790</v>
      </c>
      <c r="B273" s="86">
        <v>17</v>
      </c>
      <c r="C273" s="86">
        <v>52</v>
      </c>
      <c r="D273" s="86">
        <v>158</v>
      </c>
      <c r="E273" s="86">
        <v>90</v>
      </c>
      <c r="F273" s="86">
        <v>62</v>
      </c>
      <c r="G273" s="86">
        <v>88</v>
      </c>
      <c r="I273" s="86">
        <v>20.829995190000002</v>
      </c>
    </row>
    <row r="274" spans="1:9">
      <c r="A274" s="86" t="s">
        <v>1789</v>
      </c>
      <c r="C274" s="86">
        <v>52</v>
      </c>
      <c r="D274" s="86">
        <v>165</v>
      </c>
      <c r="E274" s="86">
        <v>88</v>
      </c>
      <c r="F274" s="86">
        <v>56</v>
      </c>
      <c r="G274" s="86">
        <v>84</v>
      </c>
      <c r="I274" s="86">
        <v>19.10009183</v>
      </c>
    </row>
    <row r="275" spans="1:9">
      <c r="A275" s="86" t="s">
        <v>1788</v>
      </c>
      <c r="C275" s="86">
        <v>52</v>
      </c>
      <c r="D275" s="86">
        <v>160</v>
      </c>
      <c r="E275" s="86">
        <v>87</v>
      </c>
      <c r="F275" s="86">
        <v>60</v>
      </c>
      <c r="G275" s="86">
        <v>89</v>
      </c>
      <c r="I275" s="86">
        <v>20.3125</v>
      </c>
    </row>
    <row r="276" spans="1:9">
      <c r="A276" s="86" t="s">
        <v>1787</v>
      </c>
      <c r="C276" s="86">
        <v>52</v>
      </c>
      <c r="D276" s="86">
        <v>170</v>
      </c>
      <c r="E276" s="86">
        <v>87</v>
      </c>
      <c r="F276" s="86">
        <v>62</v>
      </c>
      <c r="G276" s="86">
        <v>90</v>
      </c>
      <c r="I276" s="86">
        <v>17.99307958</v>
      </c>
    </row>
    <row r="277" spans="1:9">
      <c r="A277" s="86" t="s">
        <v>1786</v>
      </c>
      <c r="C277" s="86">
        <v>52</v>
      </c>
      <c r="D277" s="86">
        <v>161</v>
      </c>
      <c r="E277" s="86">
        <v>86</v>
      </c>
      <c r="F277" s="86">
        <v>57</v>
      </c>
      <c r="G277" s="86">
        <v>88</v>
      </c>
      <c r="I277" s="86">
        <v>20.06095444</v>
      </c>
    </row>
    <row r="278" spans="1:9">
      <c r="A278" s="86" t="s">
        <v>1504</v>
      </c>
      <c r="C278" s="86">
        <v>52</v>
      </c>
      <c r="D278" s="86">
        <v>166</v>
      </c>
      <c r="E278" s="86">
        <v>85</v>
      </c>
      <c r="F278" s="86">
        <v>58</v>
      </c>
      <c r="G278" s="86">
        <v>86</v>
      </c>
      <c r="I278" s="86">
        <v>18.87066338</v>
      </c>
    </row>
    <row r="279" spans="1:9">
      <c r="A279" s="86" t="s">
        <v>1785</v>
      </c>
      <c r="C279" s="86">
        <v>52</v>
      </c>
      <c r="D279" s="86">
        <v>158</v>
      </c>
      <c r="E279" s="86">
        <v>85</v>
      </c>
      <c r="F279" s="86">
        <v>56</v>
      </c>
      <c r="G279" s="86">
        <v>84</v>
      </c>
      <c r="I279" s="86">
        <v>20.829995190000002</v>
      </c>
    </row>
    <row r="280" spans="1:9">
      <c r="A280" s="86" t="s">
        <v>1784</v>
      </c>
      <c r="B280" s="86">
        <v>19</v>
      </c>
      <c r="C280" s="86">
        <v>52</v>
      </c>
      <c r="D280" s="86">
        <v>168</v>
      </c>
      <c r="E280" s="86">
        <v>84</v>
      </c>
      <c r="F280" s="86">
        <v>58</v>
      </c>
      <c r="G280" s="86">
        <v>86</v>
      </c>
      <c r="I280" s="86">
        <v>18.424036279999999</v>
      </c>
    </row>
    <row r="281" spans="1:9">
      <c r="A281" s="86" t="s">
        <v>1783</v>
      </c>
      <c r="B281" s="86">
        <v>22</v>
      </c>
      <c r="C281" s="86">
        <v>52</v>
      </c>
      <c r="D281" s="86">
        <v>165</v>
      </c>
      <c r="E281" s="86">
        <v>83</v>
      </c>
      <c r="F281" s="86">
        <v>59</v>
      </c>
      <c r="G281" s="86">
        <v>84</v>
      </c>
      <c r="I281" s="86">
        <v>19.10009183</v>
      </c>
    </row>
    <row r="282" spans="1:9">
      <c r="A282" s="86" t="s">
        <v>1782</v>
      </c>
      <c r="C282" s="86">
        <v>52</v>
      </c>
      <c r="D282" s="86">
        <v>165</v>
      </c>
      <c r="E282" s="86">
        <v>83</v>
      </c>
      <c r="F282" s="86">
        <v>60</v>
      </c>
      <c r="G282" s="86">
        <v>85</v>
      </c>
      <c r="I282" s="86">
        <v>19.10009183</v>
      </c>
    </row>
    <row r="283" spans="1:9">
      <c r="A283" s="86" t="s">
        <v>1781</v>
      </c>
      <c r="C283" s="86">
        <v>52</v>
      </c>
      <c r="D283" s="86">
        <v>163</v>
      </c>
      <c r="E283" s="86">
        <v>82</v>
      </c>
      <c r="F283" s="86">
        <v>58</v>
      </c>
      <c r="G283" s="86">
        <v>85</v>
      </c>
      <c r="I283" s="86">
        <v>19.57168128</v>
      </c>
    </row>
    <row r="284" spans="1:9">
      <c r="A284" s="86" t="s">
        <v>1780</v>
      </c>
      <c r="C284" s="86">
        <v>52</v>
      </c>
      <c r="D284" s="86">
        <v>161</v>
      </c>
      <c r="E284" s="86">
        <v>81</v>
      </c>
      <c r="F284" s="86">
        <v>52</v>
      </c>
      <c r="G284" s="86">
        <v>81</v>
      </c>
      <c r="I284" s="86">
        <v>20.06095444</v>
      </c>
    </row>
    <row r="285" spans="1:9">
      <c r="A285" s="86" t="s">
        <v>1779</v>
      </c>
      <c r="C285" s="86">
        <v>53</v>
      </c>
      <c r="D285" s="86">
        <v>170</v>
      </c>
      <c r="E285" s="86">
        <v>98</v>
      </c>
      <c r="F285" s="86">
        <v>60</v>
      </c>
      <c r="G285" s="86">
        <v>92</v>
      </c>
      <c r="I285" s="86">
        <v>18.339100349999999</v>
      </c>
    </row>
    <row r="286" spans="1:9">
      <c r="A286" s="86" t="s">
        <v>1778</v>
      </c>
      <c r="B286" s="86">
        <v>22</v>
      </c>
      <c r="C286" s="86">
        <v>53</v>
      </c>
      <c r="D286" s="86">
        <v>177</v>
      </c>
      <c r="E286" s="86">
        <v>97</v>
      </c>
      <c r="F286" s="86">
        <v>57</v>
      </c>
      <c r="G286" s="86">
        <v>88</v>
      </c>
      <c r="I286" s="86">
        <v>16.917233230000001</v>
      </c>
    </row>
    <row r="287" spans="1:9">
      <c r="A287" s="86" t="s">
        <v>1777</v>
      </c>
      <c r="B287" s="86">
        <v>20</v>
      </c>
      <c r="C287" s="86">
        <v>53</v>
      </c>
      <c r="D287" s="86">
        <v>174</v>
      </c>
      <c r="E287" s="86">
        <v>91</v>
      </c>
      <c r="F287" s="86">
        <v>59</v>
      </c>
      <c r="G287" s="86">
        <v>90</v>
      </c>
      <c r="I287" s="86">
        <v>17.50561501</v>
      </c>
    </row>
    <row r="288" spans="1:9">
      <c r="A288" s="86" t="s">
        <v>1776</v>
      </c>
      <c r="C288" s="86">
        <v>53</v>
      </c>
      <c r="D288" s="86">
        <v>173</v>
      </c>
      <c r="E288" s="86">
        <v>82</v>
      </c>
      <c r="F288" s="86">
        <v>61</v>
      </c>
      <c r="G288" s="86">
        <v>81</v>
      </c>
      <c r="I288" s="86">
        <v>17.708576969999999</v>
      </c>
    </row>
    <row r="289" spans="1:9">
      <c r="A289" s="86" t="s">
        <v>1775</v>
      </c>
      <c r="C289" s="86">
        <v>53.5</v>
      </c>
      <c r="D289" s="86">
        <v>166.4</v>
      </c>
      <c r="E289" s="86">
        <v>94</v>
      </c>
      <c r="F289" s="86">
        <v>61</v>
      </c>
      <c r="G289" s="86">
        <v>86</v>
      </c>
      <c r="I289" s="86">
        <v>19.321780230000002</v>
      </c>
    </row>
    <row r="290" spans="1:9">
      <c r="A290" s="86" t="s">
        <v>1774</v>
      </c>
      <c r="C290" s="86">
        <v>54</v>
      </c>
      <c r="D290" s="86">
        <v>164</v>
      </c>
      <c r="E290" s="86">
        <v>100</v>
      </c>
      <c r="F290" s="86">
        <v>61</v>
      </c>
      <c r="G290" s="86">
        <v>88</v>
      </c>
      <c r="I290" s="86">
        <v>20.077334919999998</v>
      </c>
    </row>
    <row r="291" spans="1:9">
      <c r="A291" s="86" t="s">
        <v>1773</v>
      </c>
      <c r="C291" s="86">
        <v>54</v>
      </c>
      <c r="D291" s="86">
        <v>173</v>
      </c>
      <c r="E291" s="86">
        <v>93</v>
      </c>
      <c r="F291" s="86">
        <v>61</v>
      </c>
      <c r="G291" s="86">
        <v>90</v>
      </c>
      <c r="I291" s="86">
        <v>18.042701059999999</v>
      </c>
    </row>
    <row r="292" spans="1:9">
      <c r="A292" s="86" t="s">
        <v>1772</v>
      </c>
      <c r="B292" s="86">
        <v>17</v>
      </c>
      <c r="C292" s="86">
        <v>54</v>
      </c>
      <c r="D292" s="86">
        <v>155</v>
      </c>
      <c r="E292" s="86">
        <v>89</v>
      </c>
      <c r="F292" s="86">
        <v>56</v>
      </c>
      <c r="G292" s="86">
        <v>82</v>
      </c>
      <c r="I292" s="86">
        <v>22.47658689</v>
      </c>
    </row>
    <row r="293" spans="1:9">
      <c r="A293" s="86" t="s">
        <v>1771</v>
      </c>
      <c r="C293" s="86">
        <v>54</v>
      </c>
      <c r="D293" s="86">
        <v>171</v>
      </c>
      <c r="E293" s="86">
        <v>89</v>
      </c>
      <c r="F293" s="86">
        <v>61</v>
      </c>
      <c r="G293" s="86">
        <v>87</v>
      </c>
      <c r="I293" s="86">
        <v>18.46722068</v>
      </c>
    </row>
    <row r="294" spans="1:9">
      <c r="A294" s="86" t="s">
        <v>1770</v>
      </c>
      <c r="B294" s="86">
        <v>20</v>
      </c>
      <c r="C294" s="86">
        <v>54</v>
      </c>
      <c r="D294" s="86">
        <v>167</v>
      </c>
      <c r="E294" s="86">
        <v>88</v>
      </c>
      <c r="F294" s="86">
        <v>59</v>
      </c>
      <c r="G294" s="86">
        <v>88</v>
      </c>
      <c r="I294" s="86">
        <v>19.362472660000002</v>
      </c>
    </row>
    <row r="295" spans="1:9">
      <c r="A295" s="86" t="s">
        <v>1769</v>
      </c>
      <c r="C295" s="86">
        <v>54</v>
      </c>
      <c r="D295" s="86">
        <v>167</v>
      </c>
      <c r="E295" s="86">
        <v>86</v>
      </c>
      <c r="F295" s="86">
        <v>60</v>
      </c>
      <c r="G295" s="86">
        <v>86</v>
      </c>
      <c r="I295" s="86">
        <v>19.362472660000002</v>
      </c>
    </row>
    <row r="296" spans="1:9">
      <c r="A296" s="86" t="s">
        <v>1768</v>
      </c>
      <c r="C296" s="86">
        <v>54</v>
      </c>
      <c r="D296" s="86">
        <v>172</v>
      </c>
      <c r="E296" s="86">
        <v>85</v>
      </c>
      <c r="F296" s="86">
        <v>60</v>
      </c>
      <c r="G296" s="86">
        <v>86</v>
      </c>
      <c r="I296" s="86">
        <v>18.25310979</v>
      </c>
    </row>
    <row r="297" spans="1:9">
      <c r="A297" s="86" t="s">
        <v>1767</v>
      </c>
      <c r="B297" s="86">
        <v>17</v>
      </c>
      <c r="C297" s="86">
        <v>54</v>
      </c>
      <c r="D297" s="86">
        <v>165</v>
      </c>
      <c r="E297" s="86">
        <v>84</v>
      </c>
      <c r="F297" s="86">
        <v>58</v>
      </c>
      <c r="G297" s="86">
        <v>82</v>
      </c>
      <c r="I297" s="86">
        <v>19.834710739999998</v>
      </c>
    </row>
    <row r="298" spans="1:9">
      <c r="A298" s="86" t="s">
        <v>1766</v>
      </c>
      <c r="B298" s="86">
        <v>15</v>
      </c>
      <c r="C298" s="86">
        <v>54</v>
      </c>
      <c r="D298" s="86">
        <v>162</v>
      </c>
      <c r="E298" s="86">
        <v>80</v>
      </c>
      <c r="F298" s="86">
        <v>59</v>
      </c>
      <c r="G298" s="86">
        <v>80</v>
      </c>
      <c r="I298" s="86">
        <v>20.57613169</v>
      </c>
    </row>
    <row r="299" spans="1:9">
      <c r="A299" s="86" t="s">
        <v>1765</v>
      </c>
      <c r="C299" s="86">
        <v>54.5</v>
      </c>
      <c r="D299" s="86">
        <v>167</v>
      </c>
      <c r="E299" s="86">
        <v>83</v>
      </c>
      <c r="F299" s="86">
        <v>60</v>
      </c>
      <c r="G299" s="86">
        <v>85</v>
      </c>
      <c r="I299" s="86">
        <v>19.54175481</v>
      </c>
    </row>
    <row r="300" spans="1:9">
      <c r="A300" s="86" t="s">
        <v>1764</v>
      </c>
      <c r="C300" s="86">
        <v>55</v>
      </c>
      <c r="D300" s="86">
        <v>170</v>
      </c>
      <c r="E300" s="86">
        <v>90</v>
      </c>
      <c r="F300" s="86">
        <v>60</v>
      </c>
      <c r="G300" s="86">
        <v>89</v>
      </c>
      <c r="I300" s="86">
        <v>19.031141869999999</v>
      </c>
    </row>
    <row r="301" spans="1:9">
      <c r="A301" s="86" t="s">
        <v>1763</v>
      </c>
      <c r="B301" s="86">
        <v>18</v>
      </c>
      <c r="C301" s="86">
        <v>55</v>
      </c>
      <c r="D301" s="86">
        <v>175</v>
      </c>
      <c r="E301" s="86">
        <v>89</v>
      </c>
      <c r="F301" s="86">
        <v>60</v>
      </c>
      <c r="G301" s="86">
        <v>90</v>
      </c>
      <c r="I301" s="86">
        <v>17.959183670000002</v>
      </c>
    </row>
    <row r="302" spans="1:9">
      <c r="A302" s="86" t="s">
        <v>1762</v>
      </c>
      <c r="C302" s="86">
        <v>55</v>
      </c>
      <c r="D302" s="86">
        <v>163</v>
      </c>
      <c r="E302" s="86">
        <v>85</v>
      </c>
      <c r="F302" s="86">
        <v>58</v>
      </c>
      <c r="G302" s="86">
        <v>91</v>
      </c>
      <c r="I302" s="86">
        <v>20.70081674</v>
      </c>
    </row>
    <row r="303" spans="1:9">
      <c r="A303" s="86" t="s">
        <v>1761</v>
      </c>
      <c r="C303" s="86">
        <v>55</v>
      </c>
      <c r="D303" s="86">
        <v>168</v>
      </c>
      <c r="E303" s="86">
        <v>84</v>
      </c>
      <c r="F303" s="86">
        <v>56</v>
      </c>
      <c r="G303" s="86">
        <v>90</v>
      </c>
      <c r="I303" s="86">
        <v>19.486961449999999</v>
      </c>
    </row>
    <row r="304" spans="1:9">
      <c r="A304" s="86" t="s">
        <v>1760</v>
      </c>
      <c r="C304" s="86">
        <v>56</v>
      </c>
      <c r="D304" s="86">
        <v>177</v>
      </c>
      <c r="E304" s="86">
        <v>86</v>
      </c>
      <c r="F304" s="86">
        <v>60</v>
      </c>
      <c r="G304" s="86">
        <v>88</v>
      </c>
      <c r="I304" s="86">
        <v>17.874812469999998</v>
      </c>
    </row>
    <row r="305" spans="1:9">
      <c r="A305" s="86" t="s">
        <v>1759</v>
      </c>
      <c r="B305" s="86">
        <v>18</v>
      </c>
      <c r="C305" s="86">
        <v>56</v>
      </c>
      <c r="D305" s="86">
        <v>174</v>
      </c>
      <c r="E305" s="86">
        <v>83</v>
      </c>
      <c r="F305" s="86">
        <v>56</v>
      </c>
      <c r="G305" s="86">
        <v>86</v>
      </c>
      <c r="I305" s="86">
        <v>18.496498880000001</v>
      </c>
    </row>
    <row r="306" spans="1:9">
      <c r="A306" s="86" t="s">
        <v>1758</v>
      </c>
      <c r="C306" s="86">
        <v>57</v>
      </c>
      <c r="D306" s="86">
        <v>175</v>
      </c>
      <c r="E306" s="86">
        <v>92</v>
      </c>
      <c r="F306" s="86">
        <v>63</v>
      </c>
      <c r="G306" s="86">
        <v>94</v>
      </c>
      <c r="I306" s="86">
        <v>18.6122449</v>
      </c>
    </row>
    <row r="307" spans="1:9">
      <c r="A307" s="86" t="s">
        <v>1757</v>
      </c>
      <c r="B307" s="86">
        <v>16</v>
      </c>
      <c r="C307" s="86">
        <v>57</v>
      </c>
      <c r="D307" s="86">
        <v>165</v>
      </c>
      <c r="E307" s="86">
        <v>86</v>
      </c>
      <c r="F307" s="86">
        <v>57</v>
      </c>
      <c r="G307" s="86">
        <v>83</v>
      </c>
      <c r="I307" s="86">
        <v>20.936639119999999</v>
      </c>
    </row>
    <row r="308" spans="1:9">
      <c r="A308" s="86" t="s">
        <v>1756</v>
      </c>
      <c r="C308" s="86">
        <v>57</v>
      </c>
      <c r="D308" s="86">
        <v>162</v>
      </c>
      <c r="E308" s="86">
        <v>83</v>
      </c>
      <c r="F308" s="86">
        <v>60</v>
      </c>
      <c r="G308" s="86">
        <v>89</v>
      </c>
      <c r="I308" s="86">
        <v>21.719250110000001</v>
      </c>
    </row>
    <row r="309" spans="1:9">
      <c r="A309" s="86" t="s">
        <v>1755</v>
      </c>
      <c r="B309" s="86">
        <v>27</v>
      </c>
      <c r="C309" s="86">
        <v>58</v>
      </c>
      <c r="D309" s="86">
        <v>176</v>
      </c>
      <c r="E309" s="86">
        <v>108</v>
      </c>
      <c r="F309" s="86">
        <v>62</v>
      </c>
      <c r="G309" s="86">
        <v>94</v>
      </c>
      <c r="I309" s="86">
        <v>18.72417355</v>
      </c>
    </row>
    <row r="310" spans="1:9">
      <c r="A310" s="86" t="s">
        <v>1754</v>
      </c>
      <c r="B310" s="86">
        <v>20</v>
      </c>
      <c r="C310" s="86">
        <v>58</v>
      </c>
      <c r="D310" s="86">
        <v>173</v>
      </c>
      <c r="E310" s="86">
        <v>95</v>
      </c>
      <c r="F310" s="86">
        <v>61</v>
      </c>
      <c r="G310" s="86">
        <v>90</v>
      </c>
      <c r="I310" s="86">
        <v>19.379197430000001</v>
      </c>
    </row>
    <row r="311" spans="1:9">
      <c r="A311" s="86" t="s">
        <v>1753</v>
      </c>
      <c r="C311" s="86">
        <v>58</v>
      </c>
      <c r="D311" s="86">
        <v>166</v>
      </c>
      <c r="E311" s="86">
        <v>93</v>
      </c>
      <c r="F311" s="86">
        <v>58</v>
      </c>
      <c r="G311" s="86">
        <v>90</v>
      </c>
      <c r="I311" s="86">
        <v>21.048047610000001</v>
      </c>
    </row>
    <row r="312" spans="1:9">
      <c r="A312" s="86" t="s">
        <v>1752</v>
      </c>
      <c r="C312" s="137">
        <v>58</v>
      </c>
      <c r="D312" s="137">
        <v>170</v>
      </c>
      <c r="E312" s="86">
        <v>90</v>
      </c>
      <c r="F312" s="86">
        <v>55</v>
      </c>
      <c r="G312" s="86">
        <v>85</v>
      </c>
      <c r="I312" s="86">
        <v>20.069204150000001</v>
      </c>
    </row>
    <row r="313" spans="1:9">
      <c r="A313" s="86" t="s">
        <v>1751</v>
      </c>
      <c r="B313" s="86">
        <v>17</v>
      </c>
      <c r="C313" s="137">
        <v>58</v>
      </c>
      <c r="D313" s="137">
        <v>168</v>
      </c>
      <c r="E313" s="86">
        <v>90</v>
      </c>
      <c r="F313" s="86">
        <v>56</v>
      </c>
      <c r="G313" s="86">
        <v>85</v>
      </c>
      <c r="I313" s="86">
        <v>20.549886619999999</v>
      </c>
    </row>
    <row r="314" spans="1:9">
      <c r="A314" s="86" t="s">
        <v>1750</v>
      </c>
      <c r="C314" s="137">
        <v>58</v>
      </c>
      <c r="D314" s="137">
        <v>171</v>
      </c>
      <c r="E314" s="86">
        <v>85</v>
      </c>
      <c r="F314" s="86">
        <v>57</v>
      </c>
      <c r="G314" s="86">
        <v>91</v>
      </c>
      <c r="I314" s="86">
        <v>19.835162960000002</v>
      </c>
    </row>
    <row r="315" spans="1:9">
      <c r="A315" s="86" t="s">
        <v>1749</v>
      </c>
      <c r="C315" s="137">
        <v>58</v>
      </c>
      <c r="D315" s="137">
        <v>166</v>
      </c>
      <c r="E315" s="86">
        <v>79</v>
      </c>
      <c r="F315" s="86">
        <v>58</v>
      </c>
      <c r="G315" s="86">
        <v>90</v>
      </c>
      <c r="I315" s="86">
        <v>21.048047610000001</v>
      </c>
    </row>
    <row r="316" spans="1:9">
      <c r="A316" s="86" t="s">
        <v>1748</v>
      </c>
      <c r="C316" s="137">
        <v>59</v>
      </c>
      <c r="D316" s="137">
        <v>171</v>
      </c>
      <c r="E316" s="86">
        <v>95</v>
      </c>
      <c r="F316" s="86">
        <v>58</v>
      </c>
      <c r="G316" s="86">
        <v>91</v>
      </c>
      <c r="I316" s="86">
        <v>20.177148519999999</v>
      </c>
    </row>
    <row r="317" spans="1:9">
      <c r="A317" s="86" t="s">
        <v>1747</v>
      </c>
      <c r="C317" s="137">
        <v>59</v>
      </c>
      <c r="D317" s="137">
        <v>182</v>
      </c>
      <c r="E317" s="86">
        <v>90</v>
      </c>
      <c r="F317" s="86">
        <v>58</v>
      </c>
      <c r="G317" s="86">
        <v>92</v>
      </c>
      <c r="I317" s="86">
        <v>17.811858470000001</v>
      </c>
    </row>
    <row r="318" spans="1:9">
      <c r="A318" s="86" t="s">
        <v>1746</v>
      </c>
      <c r="C318" s="137">
        <v>59</v>
      </c>
      <c r="D318" s="137">
        <v>174</v>
      </c>
      <c r="E318" s="86">
        <v>85</v>
      </c>
      <c r="F318" s="86">
        <v>63</v>
      </c>
      <c r="G318" s="86">
        <v>91</v>
      </c>
      <c r="I318" s="86">
        <v>19.487382749999998</v>
      </c>
    </row>
    <row r="319" spans="1:9">
      <c r="A319" s="86" t="s">
        <v>1745</v>
      </c>
      <c r="C319" s="137">
        <v>60</v>
      </c>
      <c r="D319" s="137">
        <v>175</v>
      </c>
      <c r="E319" s="86">
        <v>94</v>
      </c>
      <c r="F319" s="86">
        <v>62</v>
      </c>
      <c r="G319" s="86">
        <v>90</v>
      </c>
      <c r="I319" s="86">
        <v>19.591836730000001</v>
      </c>
    </row>
    <row r="320" spans="1:9">
      <c r="A320" s="86" t="s">
        <v>1744</v>
      </c>
      <c r="C320" s="137">
        <v>61</v>
      </c>
      <c r="D320" s="137">
        <v>180</v>
      </c>
      <c r="E320" s="86">
        <v>88</v>
      </c>
      <c r="F320" s="86">
        <v>60</v>
      </c>
      <c r="G320" s="86">
        <v>89</v>
      </c>
      <c r="I320" s="86">
        <v>18.827160490000001</v>
      </c>
    </row>
    <row r="321" spans="1:9">
      <c r="A321" s="86" t="s">
        <v>1743</v>
      </c>
      <c r="C321" s="137">
        <v>65</v>
      </c>
      <c r="D321" s="137">
        <v>186</v>
      </c>
      <c r="E321" s="86">
        <v>88</v>
      </c>
      <c r="F321" s="86">
        <v>60</v>
      </c>
      <c r="G321" s="86">
        <v>90</v>
      </c>
      <c r="I321" s="86">
        <v>18.78829923</v>
      </c>
    </row>
    <row r="322" spans="1:9">
      <c r="A322" s="86" t="s">
        <v>1742</v>
      </c>
      <c r="C322" s="137">
        <v>68</v>
      </c>
      <c r="D322" s="137">
        <v>175</v>
      </c>
      <c r="E322" s="86">
        <v>105</v>
      </c>
      <c r="F322" s="86">
        <v>63</v>
      </c>
      <c r="G322" s="86">
        <v>98</v>
      </c>
      <c r="I322" s="86">
        <v>22.204081630000001</v>
      </c>
    </row>
    <row r="323" spans="1:9">
      <c r="A323" s="86" t="s">
        <v>1741</v>
      </c>
      <c r="C323" s="137">
        <v>70</v>
      </c>
      <c r="D323" s="137">
        <v>180</v>
      </c>
      <c r="E323" s="86">
        <v>85</v>
      </c>
      <c r="F323" s="86">
        <v>55</v>
      </c>
      <c r="G323" s="86">
        <v>92</v>
      </c>
      <c r="I323" s="86">
        <v>21.604938270000002</v>
      </c>
    </row>
    <row r="324" spans="1:9">
      <c r="A324" s="86" t="s">
        <v>1740</v>
      </c>
      <c r="C324" s="137">
        <v>78</v>
      </c>
      <c r="D324" s="137">
        <v>197</v>
      </c>
      <c r="E324" s="86">
        <v>93</v>
      </c>
      <c r="F324" s="86">
        <v>70</v>
      </c>
      <c r="G324" s="86">
        <v>98</v>
      </c>
      <c r="I324" s="86">
        <v>20.098430780000001</v>
      </c>
    </row>
    <row r="325" spans="1:9">
      <c r="A325" s="86" t="s">
        <v>1739</v>
      </c>
      <c r="B325" s="86">
        <v>300</v>
      </c>
      <c r="C325" s="137">
        <v>44</v>
      </c>
      <c r="D325" s="137">
        <v>159</v>
      </c>
      <c r="E325" s="86">
        <v>83</v>
      </c>
      <c r="F325" s="86">
        <v>58</v>
      </c>
      <c r="G325" s="86">
        <v>84</v>
      </c>
      <c r="I325" s="86">
        <v>17.404374829999998</v>
      </c>
    </row>
    <row r="326" spans="1:9">
      <c r="C326" s="137"/>
      <c r="D326" s="137"/>
      <c r="I326" s="86">
        <f>AVERAGE(I3:I325)</f>
        <v>18.124757157699694</v>
      </c>
    </row>
    <row r="327" spans="1:9" ht="24">
      <c r="A327" s="86" t="s">
        <v>1738</v>
      </c>
      <c r="B327" s="86">
        <v>25</v>
      </c>
      <c r="C327" s="86">
        <v>86</v>
      </c>
      <c r="E327" s="86">
        <v>59</v>
      </c>
      <c r="F327" s="86">
        <v>87</v>
      </c>
      <c r="I327" s="138">
        <f>AVERAGE(I3:I325)</f>
        <v>18.124757157699694</v>
      </c>
    </row>
    <row r="328" spans="1:9">
      <c r="A328" s="86" t="s">
        <v>1737</v>
      </c>
      <c r="B328" s="86">
        <v>25</v>
      </c>
      <c r="D328" s="86">
        <v>189</v>
      </c>
      <c r="E328" s="86">
        <v>125</v>
      </c>
      <c r="F328" s="86">
        <v>64</v>
      </c>
      <c r="G328" s="86">
        <v>98</v>
      </c>
      <c r="I328" s="86">
        <v>0</v>
      </c>
    </row>
    <row r="329" spans="1:9">
      <c r="A329" s="86" t="s">
        <v>1736</v>
      </c>
      <c r="B329" s="86">
        <v>31</v>
      </c>
      <c r="D329" s="86">
        <v>191</v>
      </c>
      <c r="E329" s="86">
        <v>111</v>
      </c>
      <c r="F329" s="86">
        <v>61</v>
      </c>
      <c r="G329" s="86">
        <v>91</v>
      </c>
      <c r="I329" s="86">
        <v>0</v>
      </c>
    </row>
    <row r="330" spans="1:9">
      <c r="A330" s="86" t="s">
        <v>1735</v>
      </c>
      <c r="B330" s="86">
        <v>28</v>
      </c>
      <c r="D330" s="86">
        <v>175</v>
      </c>
      <c r="E330" s="86">
        <v>111</v>
      </c>
      <c r="F330" s="86">
        <v>61</v>
      </c>
      <c r="G330" s="86">
        <v>91</v>
      </c>
      <c r="I330" s="86">
        <v>0</v>
      </c>
    </row>
    <row r="331" spans="1:9">
      <c r="A331" s="86" t="s">
        <v>1734</v>
      </c>
      <c r="B331" s="86">
        <v>25</v>
      </c>
      <c r="D331" s="86">
        <v>172</v>
      </c>
      <c r="E331" s="86">
        <v>110</v>
      </c>
      <c r="F331" s="86">
        <v>59</v>
      </c>
      <c r="G331" s="86">
        <v>89</v>
      </c>
      <c r="I331" s="86">
        <v>0</v>
      </c>
    </row>
    <row r="332" spans="1:9">
      <c r="A332" s="86" t="s">
        <v>1733</v>
      </c>
      <c r="B332" s="86">
        <v>17</v>
      </c>
      <c r="D332" s="86">
        <v>168</v>
      </c>
      <c r="E332" s="86">
        <v>104</v>
      </c>
      <c r="F332" s="86">
        <v>53</v>
      </c>
      <c r="G332" s="86">
        <v>82</v>
      </c>
      <c r="I332" s="86">
        <v>0</v>
      </c>
    </row>
    <row r="333" spans="1:9">
      <c r="A333" s="86" t="s">
        <v>1732</v>
      </c>
      <c r="B333" s="86">
        <v>23</v>
      </c>
      <c r="D333" s="86">
        <v>171</v>
      </c>
      <c r="E333" s="86">
        <v>104</v>
      </c>
      <c r="F333" s="86">
        <v>66</v>
      </c>
      <c r="G333" s="86">
        <v>95</v>
      </c>
      <c r="I333" s="86">
        <v>0</v>
      </c>
    </row>
    <row r="334" spans="1:9">
      <c r="A334" s="86" t="s">
        <v>1731</v>
      </c>
      <c r="E334" s="86">
        <v>103</v>
      </c>
      <c r="F334" s="86">
        <v>58</v>
      </c>
      <c r="G334" s="86">
        <v>92</v>
      </c>
      <c r="I334" s="86" t="e">
        <v>#DIV/0!</v>
      </c>
    </row>
    <row r="335" spans="1:9">
      <c r="A335" s="86" t="s">
        <v>1730</v>
      </c>
      <c r="E335" s="86">
        <v>102</v>
      </c>
      <c r="F335" s="86">
        <v>60</v>
      </c>
      <c r="G335" s="86">
        <v>89</v>
      </c>
      <c r="I335" s="86" t="e">
        <v>#DIV/0!</v>
      </c>
    </row>
    <row r="336" spans="1:9">
      <c r="A336" s="86" t="s">
        <v>1729</v>
      </c>
      <c r="D336" s="86">
        <v>156.69999999999999</v>
      </c>
      <c r="E336" s="86">
        <v>102</v>
      </c>
      <c r="F336" s="86">
        <v>60</v>
      </c>
      <c r="G336" s="86">
        <v>84</v>
      </c>
      <c r="I336" s="86">
        <v>0</v>
      </c>
    </row>
    <row r="337" spans="1:9">
      <c r="A337" s="86" t="s">
        <v>1728</v>
      </c>
      <c r="D337" s="86">
        <v>172</v>
      </c>
      <c r="E337" s="86">
        <v>101</v>
      </c>
      <c r="F337" s="86">
        <v>58</v>
      </c>
      <c r="G337" s="86">
        <v>90</v>
      </c>
      <c r="I337" s="86">
        <v>0</v>
      </c>
    </row>
    <row r="338" spans="1:9">
      <c r="A338" s="86" t="s">
        <v>1727</v>
      </c>
      <c r="E338" s="86">
        <v>101</v>
      </c>
      <c r="F338" s="86">
        <v>60</v>
      </c>
      <c r="G338" s="86">
        <v>94</v>
      </c>
      <c r="I338" s="86" t="e">
        <v>#DIV/0!</v>
      </c>
    </row>
    <row r="339" spans="1:9">
      <c r="A339" s="86" t="s">
        <v>1726</v>
      </c>
      <c r="D339" s="86">
        <v>160</v>
      </c>
      <c r="E339" s="86">
        <v>100</v>
      </c>
      <c r="F339" s="86">
        <v>57</v>
      </c>
      <c r="G339" s="86">
        <v>95</v>
      </c>
      <c r="I339" s="86">
        <v>0</v>
      </c>
    </row>
    <row r="340" spans="1:9">
      <c r="A340" s="86" t="s">
        <v>1725</v>
      </c>
      <c r="B340" s="86">
        <v>25</v>
      </c>
      <c r="D340" s="86">
        <v>170</v>
      </c>
      <c r="E340" s="86">
        <v>100</v>
      </c>
      <c r="F340" s="86">
        <v>58</v>
      </c>
      <c r="G340" s="86">
        <v>98</v>
      </c>
      <c r="I340" s="86">
        <v>0</v>
      </c>
    </row>
    <row r="341" spans="1:9">
      <c r="A341" s="86" t="s">
        <v>1724</v>
      </c>
      <c r="D341" s="86">
        <v>156</v>
      </c>
      <c r="E341" s="86">
        <v>100</v>
      </c>
      <c r="F341" s="86">
        <v>59</v>
      </c>
      <c r="G341" s="86">
        <v>87</v>
      </c>
      <c r="I341" s="86">
        <v>0</v>
      </c>
    </row>
    <row r="342" spans="1:9">
      <c r="A342" s="86" t="s">
        <v>1723</v>
      </c>
      <c r="B342" s="86">
        <v>30</v>
      </c>
      <c r="D342" s="86">
        <v>188</v>
      </c>
      <c r="E342" s="86">
        <v>100</v>
      </c>
      <c r="F342" s="86">
        <v>60</v>
      </c>
      <c r="G342" s="86">
        <v>90</v>
      </c>
      <c r="I342" s="86">
        <v>0</v>
      </c>
    </row>
    <row r="343" spans="1:9">
      <c r="A343" s="86" t="s">
        <v>1722</v>
      </c>
      <c r="D343" s="86">
        <v>193</v>
      </c>
      <c r="E343" s="86">
        <v>100</v>
      </c>
      <c r="F343" s="86">
        <v>65</v>
      </c>
      <c r="G343" s="86">
        <v>98</v>
      </c>
      <c r="I343" s="86">
        <v>0</v>
      </c>
    </row>
    <row r="344" spans="1:9">
      <c r="A344" s="86" t="s">
        <v>1721</v>
      </c>
      <c r="B344" s="86">
        <v>18</v>
      </c>
      <c r="D344" s="86">
        <v>169</v>
      </c>
      <c r="E344" s="86">
        <v>99</v>
      </c>
      <c r="F344" s="86">
        <v>55</v>
      </c>
      <c r="G344" s="86">
        <v>88</v>
      </c>
      <c r="I344" s="86">
        <v>0</v>
      </c>
    </row>
    <row r="345" spans="1:9">
      <c r="A345" s="86" t="s">
        <v>1720</v>
      </c>
      <c r="E345" s="86">
        <v>99</v>
      </c>
      <c r="F345" s="86">
        <v>58</v>
      </c>
      <c r="G345" s="86">
        <v>90</v>
      </c>
      <c r="I345" s="86" t="e">
        <v>#DIV/0!</v>
      </c>
    </row>
    <row r="346" spans="1:9">
      <c r="A346" s="86" t="s">
        <v>1719</v>
      </c>
      <c r="D346" s="86">
        <v>184</v>
      </c>
      <c r="E346" s="86">
        <v>99</v>
      </c>
      <c r="F346" s="86">
        <v>60</v>
      </c>
      <c r="G346" s="86">
        <v>91</v>
      </c>
      <c r="I346" s="86">
        <v>0</v>
      </c>
    </row>
    <row r="347" spans="1:9">
      <c r="A347" s="86" t="s">
        <v>1718</v>
      </c>
      <c r="E347" s="86">
        <v>99</v>
      </c>
      <c r="F347" s="86">
        <v>62</v>
      </c>
      <c r="G347" s="86">
        <v>93</v>
      </c>
      <c r="I347" s="86" t="e">
        <v>#DIV/0!</v>
      </c>
    </row>
    <row r="348" spans="1:9">
      <c r="A348" s="86" t="s">
        <v>1717</v>
      </c>
      <c r="D348" s="86">
        <v>170</v>
      </c>
      <c r="E348" s="86">
        <v>98</v>
      </c>
      <c r="F348" s="86">
        <v>58</v>
      </c>
      <c r="G348" s="86">
        <v>91</v>
      </c>
      <c r="I348" s="86">
        <v>0</v>
      </c>
    </row>
    <row r="349" spans="1:9">
      <c r="A349" s="86" t="s">
        <v>1716</v>
      </c>
      <c r="B349" s="86">
        <v>20</v>
      </c>
      <c r="D349" s="86">
        <v>169</v>
      </c>
      <c r="E349" s="86">
        <v>98</v>
      </c>
      <c r="F349" s="86">
        <v>58</v>
      </c>
      <c r="G349" s="86">
        <v>88</v>
      </c>
      <c r="I349" s="86">
        <v>0</v>
      </c>
    </row>
    <row r="350" spans="1:9">
      <c r="A350" s="86" t="s">
        <v>1715</v>
      </c>
      <c r="B350" s="86">
        <v>23</v>
      </c>
      <c r="D350" s="86">
        <v>165</v>
      </c>
      <c r="E350" s="86">
        <v>98</v>
      </c>
      <c r="F350" s="86">
        <v>59</v>
      </c>
      <c r="G350" s="86">
        <v>90</v>
      </c>
      <c r="I350" s="86">
        <v>0</v>
      </c>
    </row>
    <row r="351" spans="1:9">
      <c r="A351" s="86" t="s">
        <v>1714</v>
      </c>
      <c r="D351" s="86">
        <v>172.9</v>
      </c>
      <c r="E351" s="86">
        <v>98</v>
      </c>
      <c r="F351" s="86">
        <v>68</v>
      </c>
      <c r="G351" s="86">
        <v>91</v>
      </c>
      <c r="I351" s="86">
        <v>0</v>
      </c>
    </row>
    <row r="352" spans="1:9">
      <c r="A352" s="86" t="s">
        <v>1713</v>
      </c>
      <c r="B352" s="86">
        <v>17</v>
      </c>
      <c r="D352" s="86">
        <v>165</v>
      </c>
      <c r="E352" s="86">
        <v>97</v>
      </c>
      <c r="F352" s="86">
        <v>56</v>
      </c>
      <c r="G352" s="86">
        <v>85</v>
      </c>
      <c r="I352" s="86">
        <v>0</v>
      </c>
    </row>
    <row r="353" spans="1:9">
      <c r="A353" s="86" t="s">
        <v>1712</v>
      </c>
      <c r="E353" s="86">
        <v>97</v>
      </c>
      <c r="F353" s="86">
        <v>59</v>
      </c>
      <c r="G353" s="86">
        <v>88</v>
      </c>
      <c r="I353" s="86" t="e">
        <v>#DIV/0!</v>
      </c>
    </row>
    <row r="354" spans="1:9">
      <c r="A354" s="86" t="s">
        <v>1711</v>
      </c>
      <c r="D354" s="86">
        <v>172</v>
      </c>
      <c r="E354" s="86">
        <v>96</v>
      </c>
      <c r="F354" s="86">
        <v>58</v>
      </c>
      <c r="G354" s="86">
        <v>92</v>
      </c>
      <c r="I354" s="86">
        <v>0</v>
      </c>
    </row>
    <row r="355" spans="1:9">
      <c r="A355" s="86" t="s">
        <v>1710</v>
      </c>
      <c r="D355" s="86">
        <v>161</v>
      </c>
      <c r="E355" s="86">
        <v>96</v>
      </c>
      <c r="F355" s="86">
        <v>58</v>
      </c>
      <c r="G355" s="86">
        <v>90</v>
      </c>
      <c r="I355" s="86">
        <v>0</v>
      </c>
    </row>
    <row r="356" spans="1:9">
      <c r="A356" s="86" t="s">
        <v>1709</v>
      </c>
      <c r="D356" s="86">
        <v>161</v>
      </c>
      <c r="E356" s="86">
        <v>96</v>
      </c>
      <c r="F356" s="86">
        <v>58</v>
      </c>
      <c r="G356" s="86">
        <v>89</v>
      </c>
      <c r="I356" s="86">
        <v>0</v>
      </c>
    </row>
    <row r="357" spans="1:9">
      <c r="A357" s="86" t="s">
        <v>1708</v>
      </c>
      <c r="D357" s="86">
        <v>156</v>
      </c>
      <c r="E357" s="86">
        <v>96</v>
      </c>
      <c r="F357" s="86">
        <v>60</v>
      </c>
      <c r="G357" s="86">
        <v>86</v>
      </c>
      <c r="I357" s="86">
        <v>0</v>
      </c>
    </row>
    <row r="358" spans="1:9">
      <c r="A358" s="86" t="s">
        <v>1707</v>
      </c>
      <c r="D358" s="86">
        <v>160</v>
      </c>
      <c r="E358" s="86">
        <v>96</v>
      </c>
      <c r="F358" s="86">
        <v>61</v>
      </c>
      <c r="G358" s="86">
        <v>92</v>
      </c>
      <c r="I358" s="86">
        <v>0</v>
      </c>
    </row>
    <row r="359" spans="1:9">
      <c r="A359" s="86" t="s">
        <v>1706</v>
      </c>
      <c r="D359" s="86">
        <v>170</v>
      </c>
      <c r="E359" s="86">
        <v>95.3</v>
      </c>
      <c r="F359" s="86">
        <v>59</v>
      </c>
      <c r="G359" s="86">
        <v>90</v>
      </c>
      <c r="I359" s="86">
        <v>0</v>
      </c>
    </row>
    <row r="360" spans="1:9">
      <c r="A360" s="86" t="s">
        <v>1705</v>
      </c>
      <c r="D360" s="86">
        <v>170</v>
      </c>
      <c r="E360" s="86">
        <v>95</v>
      </c>
      <c r="F360" s="86">
        <v>55</v>
      </c>
      <c r="G360" s="86">
        <v>89</v>
      </c>
      <c r="I360" s="86">
        <v>0</v>
      </c>
    </row>
    <row r="361" spans="1:9">
      <c r="A361" s="86" t="s">
        <v>1704</v>
      </c>
      <c r="B361" s="86">
        <v>16</v>
      </c>
      <c r="D361" s="86">
        <v>167</v>
      </c>
      <c r="E361" s="86">
        <v>95</v>
      </c>
      <c r="F361" s="86">
        <v>56</v>
      </c>
      <c r="G361" s="86">
        <v>86</v>
      </c>
      <c r="I361" s="86">
        <v>0</v>
      </c>
    </row>
    <row r="362" spans="1:9">
      <c r="A362" s="86" t="s">
        <v>1703</v>
      </c>
      <c r="B362" s="86">
        <v>17</v>
      </c>
      <c r="D362" s="86">
        <v>165</v>
      </c>
      <c r="E362" s="86">
        <v>95</v>
      </c>
      <c r="F362" s="86">
        <v>57</v>
      </c>
      <c r="G362" s="86">
        <v>90</v>
      </c>
      <c r="I362" s="86">
        <v>0</v>
      </c>
    </row>
    <row r="363" spans="1:9">
      <c r="A363" s="86" t="s">
        <v>1702</v>
      </c>
      <c r="B363" s="86">
        <v>16</v>
      </c>
      <c r="D363" s="86">
        <v>160</v>
      </c>
      <c r="E363" s="86">
        <v>95</v>
      </c>
      <c r="F363" s="86">
        <v>58</v>
      </c>
      <c r="G363" s="86">
        <v>90</v>
      </c>
      <c r="I363" s="86">
        <v>0</v>
      </c>
    </row>
    <row r="364" spans="1:9">
      <c r="A364" s="86" t="s">
        <v>1701</v>
      </c>
      <c r="D364" s="86">
        <v>162</v>
      </c>
      <c r="E364" s="86">
        <v>95</v>
      </c>
      <c r="F364" s="86">
        <v>58</v>
      </c>
      <c r="G364" s="86">
        <v>89</v>
      </c>
      <c r="I364" s="86">
        <v>0</v>
      </c>
    </row>
    <row r="365" spans="1:9">
      <c r="A365" s="86" t="s">
        <v>1700</v>
      </c>
      <c r="D365" s="86">
        <v>163</v>
      </c>
      <c r="E365" s="86">
        <v>95</v>
      </c>
      <c r="F365" s="86">
        <v>59</v>
      </c>
      <c r="G365" s="86">
        <v>92</v>
      </c>
      <c r="I365" s="86">
        <v>0</v>
      </c>
    </row>
    <row r="366" spans="1:9">
      <c r="A366" s="86" t="s">
        <v>1699</v>
      </c>
      <c r="D366" s="86">
        <v>169</v>
      </c>
      <c r="E366" s="86">
        <v>95</v>
      </c>
      <c r="F366" s="86">
        <v>59</v>
      </c>
      <c r="G366" s="86">
        <v>89</v>
      </c>
      <c r="I366" s="86">
        <v>0</v>
      </c>
    </row>
    <row r="367" spans="1:9">
      <c r="A367" s="86" t="s">
        <v>1698</v>
      </c>
      <c r="D367" s="86">
        <v>171</v>
      </c>
      <c r="E367" s="86">
        <v>95</v>
      </c>
      <c r="F367" s="86">
        <v>61</v>
      </c>
      <c r="G367" s="86">
        <v>91</v>
      </c>
      <c r="I367" s="86">
        <v>0</v>
      </c>
    </row>
    <row r="368" spans="1:9">
      <c r="A368" s="86" t="s">
        <v>1697</v>
      </c>
      <c r="D368" s="86">
        <v>164</v>
      </c>
      <c r="E368" s="86">
        <v>95</v>
      </c>
      <c r="F368" s="86">
        <v>63</v>
      </c>
      <c r="G368" s="86">
        <v>89</v>
      </c>
      <c r="I368" s="86">
        <v>0</v>
      </c>
    </row>
    <row r="369" spans="1:9">
      <c r="A369" s="86" t="s">
        <v>1696</v>
      </c>
      <c r="B369" s="86">
        <v>16</v>
      </c>
      <c r="D369" s="86">
        <v>170</v>
      </c>
      <c r="E369" s="86">
        <v>95</v>
      </c>
      <c r="F369" s="86">
        <v>64</v>
      </c>
      <c r="G369" s="86">
        <v>93</v>
      </c>
      <c r="I369" s="86">
        <v>0</v>
      </c>
    </row>
    <row r="370" spans="1:9">
      <c r="A370" s="86" t="s">
        <v>1695</v>
      </c>
      <c r="E370" s="86">
        <v>94</v>
      </c>
      <c r="F370" s="86">
        <v>54</v>
      </c>
      <c r="G370" s="86">
        <v>90</v>
      </c>
      <c r="I370" s="86" t="e">
        <v>#DIV/0!</v>
      </c>
    </row>
    <row r="371" spans="1:9">
      <c r="A371" s="86" t="s">
        <v>1694</v>
      </c>
      <c r="D371" s="86">
        <v>170</v>
      </c>
      <c r="E371" s="86">
        <v>94</v>
      </c>
      <c r="F371" s="86">
        <v>59</v>
      </c>
      <c r="G371" s="86">
        <v>90</v>
      </c>
      <c r="I371" s="86">
        <v>0</v>
      </c>
    </row>
    <row r="372" spans="1:9">
      <c r="A372" s="86" t="s">
        <v>1693</v>
      </c>
      <c r="B372" s="86">
        <v>17</v>
      </c>
      <c r="D372" s="86">
        <v>172</v>
      </c>
      <c r="E372" s="86">
        <v>94</v>
      </c>
      <c r="F372" s="86">
        <v>60</v>
      </c>
      <c r="G372" s="86">
        <v>91</v>
      </c>
      <c r="I372" s="86">
        <v>0</v>
      </c>
    </row>
    <row r="373" spans="1:9">
      <c r="A373" s="86" t="s">
        <v>1692</v>
      </c>
      <c r="D373" s="86">
        <v>166</v>
      </c>
      <c r="E373" s="86">
        <v>94</v>
      </c>
      <c r="F373" s="86">
        <v>61</v>
      </c>
      <c r="G373" s="86">
        <v>92</v>
      </c>
      <c r="I373" s="86">
        <v>0</v>
      </c>
    </row>
    <row r="374" spans="1:9">
      <c r="A374" s="86" t="s">
        <v>1691</v>
      </c>
      <c r="D374" s="86">
        <v>180</v>
      </c>
      <c r="E374" s="86">
        <v>94</v>
      </c>
      <c r="F374" s="86">
        <v>61</v>
      </c>
      <c r="G374" s="86">
        <v>87</v>
      </c>
      <c r="I374" s="86">
        <v>0</v>
      </c>
    </row>
    <row r="375" spans="1:9">
      <c r="A375" s="86" t="s">
        <v>1690</v>
      </c>
      <c r="B375" s="86">
        <v>18</v>
      </c>
      <c r="D375" s="86">
        <v>171</v>
      </c>
      <c r="E375" s="86">
        <v>94</v>
      </c>
      <c r="F375" s="86">
        <v>63</v>
      </c>
      <c r="G375" s="86">
        <v>95</v>
      </c>
      <c r="I375" s="86">
        <v>0</v>
      </c>
    </row>
    <row r="376" spans="1:9">
      <c r="A376" s="86" t="s">
        <v>1689</v>
      </c>
      <c r="D376" s="86">
        <v>165</v>
      </c>
      <c r="E376" s="86">
        <v>94</v>
      </c>
      <c r="F376" s="86">
        <v>63</v>
      </c>
      <c r="G376" s="86">
        <v>88</v>
      </c>
      <c r="I376" s="86">
        <v>0</v>
      </c>
    </row>
    <row r="377" spans="1:9">
      <c r="A377" s="86" t="s">
        <v>1688</v>
      </c>
      <c r="E377" s="86">
        <v>93</v>
      </c>
      <c r="F377" s="86">
        <v>56</v>
      </c>
      <c r="G377" s="86">
        <v>89</v>
      </c>
      <c r="I377" s="86" t="e">
        <v>#DIV/0!</v>
      </c>
    </row>
    <row r="378" spans="1:9">
      <c r="A378" s="86" t="s">
        <v>1687</v>
      </c>
      <c r="D378" s="86">
        <v>168</v>
      </c>
      <c r="E378" s="86">
        <v>93</v>
      </c>
      <c r="F378" s="86">
        <v>56</v>
      </c>
      <c r="G378" s="86">
        <v>88</v>
      </c>
      <c r="I378" s="86">
        <v>0</v>
      </c>
    </row>
    <row r="379" spans="1:9">
      <c r="A379" s="86" t="s">
        <v>1686</v>
      </c>
      <c r="B379" s="86">
        <v>16</v>
      </c>
      <c r="D379" s="86">
        <v>162</v>
      </c>
      <c r="E379" s="86">
        <v>93</v>
      </c>
      <c r="F379" s="86">
        <v>56</v>
      </c>
      <c r="G379" s="86">
        <v>88</v>
      </c>
      <c r="I379" s="86">
        <v>0</v>
      </c>
    </row>
    <row r="380" spans="1:9">
      <c r="A380" s="86" t="s">
        <v>1685</v>
      </c>
      <c r="B380" s="86">
        <v>24</v>
      </c>
      <c r="D380" s="86">
        <v>169</v>
      </c>
      <c r="E380" s="86">
        <v>93</v>
      </c>
      <c r="F380" s="86">
        <v>58</v>
      </c>
      <c r="G380" s="86">
        <v>84</v>
      </c>
      <c r="I380" s="86">
        <v>0</v>
      </c>
    </row>
    <row r="381" spans="1:9">
      <c r="A381" s="86" t="s">
        <v>1684</v>
      </c>
      <c r="B381" s="86">
        <v>18</v>
      </c>
      <c r="D381" s="86">
        <v>168</v>
      </c>
      <c r="E381" s="86">
        <v>93</v>
      </c>
      <c r="F381" s="86">
        <v>59</v>
      </c>
      <c r="G381" s="86">
        <v>90</v>
      </c>
      <c r="I381" s="86">
        <v>0</v>
      </c>
    </row>
    <row r="382" spans="1:9">
      <c r="A382" s="86" t="s">
        <v>1683</v>
      </c>
      <c r="B382" s="86">
        <v>17</v>
      </c>
      <c r="D382" s="86">
        <v>157</v>
      </c>
      <c r="E382" s="86">
        <v>93</v>
      </c>
      <c r="F382" s="86">
        <v>60</v>
      </c>
      <c r="G382" s="86">
        <v>90</v>
      </c>
      <c r="I382" s="86">
        <v>0</v>
      </c>
    </row>
    <row r="383" spans="1:9">
      <c r="A383" s="86" t="s">
        <v>1682</v>
      </c>
      <c r="D383" s="86">
        <v>167</v>
      </c>
      <c r="E383" s="86">
        <v>93</v>
      </c>
      <c r="F383" s="86">
        <v>60</v>
      </c>
      <c r="G383" s="86">
        <v>87</v>
      </c>
      <c r="I383" s="86">
        <v>0</v>
      </c>
    </row>
    <row r="384" spans="1:9">
      <c r="A384" s="86" t="s">
        <v>1681</v>
      </c>
      <c r="D384" s="86">
        <v>165.2</v>
      </c>
      <c r="E384" s="86">
        <v>93</v>
      </c>
      <c r="F384" s="86">
        <v>61</v>
      </c>
      <c r="G384" s="86">
        <v>90</v>
      </c>
      <c r="I384" s="86">
        <v>0</v>
      </c>
    </row>
    <row r="385" spans="1:9">
      <c r="A385" s="86" t="s">
        <v>1680</v>
      </c>
      <c r="D385" s="86">
        <v>174</v>
      </c>
      <c r="E385" s="86">
        <v>92</v>
      </c>
      <c r="F385" s="86">
        <v>56</v>
      </c>
      <c r="G385" s="86">
        <v>94</v>
      </c>
      <c r="I385" s="86">
        <v>0</v>
      </c>
    </row>
    <row r="386" spans="1:9">
      <c r="A386" s="86" t="s">
        <v>1679</v>
      </c>
      <c r="D386" s="86">
        <v>164</v>
      </c>
      <c r="E386" s="86">
        <v>92</v>
      </c>
      <c r="F386" s="86">
        <v>58</v>
      </c>
      <c r="G386" s="86">
        <v>90</v>
      </c>
      <c r="I386" s="86">
        <v>0</v>
      </c>
    </row>
    <row r="387" spans="1:9">
      <c r="A387" s="86" t="s">
        <v>1678</v>
      </c>
      <c r="D387" s="86">
        <v>167</v>
      </c>
      <c r="E387" s="86">
        <v>92</v>
      </c>
      <c r="F387" s="86">
        <v>58</v>
      </c>
      <c r="G387" s="86">
        <v>87</v>
      </c>
      <c r="I387" s="86">
        <v>0</v>
      </c>
    </row>
    <row r="388" spans="1:9">
      <c r="A388" s="86" t="s">
        <v>1677</v>
      </c>
      <c r="D388" s="86">
        <v>153</v>
      </c>
      <c r="E388" s="86">
        <v>92</v>
      </c>
      <c r="F388" s="86">
        <v>58</v>
      </c>
      <c r="G388" s="86">
        <v>85</v>
      </c>
      <c r="I388" s="86">
        <v>0</v>
      </c>
    </row>
    <row r="389" spans="1:9">
      <c r="A389" s="86" t="s">
        <v>1676</v>
      </c>
      <c r="D389" s="86">
        <v>158</v>
      </c>
      <c r="E389" s="86">
        <v>92</v>
      </c>
      <c r="F389" s="86">
        <v>59</v>
      </c>
      <c r="G389" s="86">
        <v>88</v>
      </c>
      <c r="I389" s="86">
        <v>0</v>
      </c>
    </row>
    <row r="390" spans="1:9">
      <c r="A390" s="86" t="s">
        <v>1675</v>
      </c>
      <c r="B390" s="86">
        <v>20</v>
      </c>
      <c r="D390" s="86">
        <v>167</v>
      </c>
      <c r="E390" s="86">
        <v>92</v>
      </c>
      <c r="F390" s="86">
        <v>60</v>
      </c>
      <c r="G390" s="86">
        <v>88</v>
      </c>
      <c r="I390" s="86">
        <v>0</v>
      </c>
    </row>
    <row r="391" spans="1:9">
      <c r="A391" s="86" t="s">
        <v>1674</v>
      </c>
      <c r="D391" s="86">
        <v>172</v>
      </c>
      <c r="E391" s="86">
        <v>92</v>
      </c>
      <c r="F391" s="86">
        <v>60</v>
      </c>
      <c r="G391" s="86">
        <v>86</v>
      </c>
      <c r="I391" s="86">
        <v>0</v>
      </c>
    </row>
    <row r="392" spans="1:9">
      <c r="A392" s="86" t="s">
        <v>1673</v>
      </c>
      <c r="B392" s="86">
        <v>22</v>
      </c>
      <c r="D392" s="86">
        <v>172</v>
      </c>
      <c r="E392" s="86">
        <v>92</v>
      </c>
      <c r="F392" s="86">
        <v>61</v>
      </c>
      <c r="G392" s="86">
        <v>88</v>
      </c>
      <c r="I392" s="86">
        <v>0</v>
      </c>
    </row>
    <row r="393" spans="1:9">
      <c r="A393" s="86" t="s">
        <v>1672</v>
      </c>
      <c r="B393" s="86">
        <v>19</v>
      </c>
      <c r="D393" s="86">
        <v>171</v>
      </c>
      <c r="E393" s="86">
        <v>91</v>
      </c>
      <c r="F393" s="86">
        <v>55</v>
      </c>
      <c r="G393" s="86">
        <v>91</v>
      </c>
      <c r="I393" s="86">
        <v>0</v>
      </c>
    </row>
    <row r="394" spans="1:9">
      <c r="A394" s="86" t="s">
        <v>1671</v>
      </c>
      <c r="E394" s="86">
        <v>91</v>
      </c>
      <c r="F394" s="86">
        <v>56</v>
      </c>
      <c r="G394" s="86">
        <v>86</v>
      </c>
      <c r="I394" s="86" t="e">
        <v>#DIV/0!</v>
      </c>
    </row>
    <row r="395" spans="1:9">
      <c r="A395" s="86" t="s">
        <v>1670</v>
      </c>
      <c r="D395" s="86">
        <v>147</v>
      </c>
      <c r="E395" s="86">
        <v>91</v>
      </c>
      <c r="F395" s="86">
        <v>56</v>
      </c>
      <c r="G395" s="86">
        <v>85</v>
      </c>
      <c r="I395" s="86">
        <v>0</v>
      </c>
    </row>
    <row r="396" spans="1:9">
      <c r="A396" s="86" t="s">
        <v>1669</v>
      </c>
      <c r="D396" s="86">
        <v>157</v>
      </c>
      <c r="E396" s="86">
        <v>91</v>
      </c>
      <c r="F396" s="86">
        <v>57</v>
      </c>
      <c r="G396" s="86">
        <v>87</v>
      </c>
      <c r="I396" s="86">
        <v>0</v>
      </c>
    </row>
    <row r="397" spans="1:9">
      <c r="A397" s="86" t="s">
        <v>1668</v>
      </c>
      <c r="D397" s="86">
        <v>167</v>
      </c>
      <c r="E397" s="86">
        <v>91</v>
      </c>
      <c r="F397" s="86">
        <v>58</v>
      </c>
      <c r="G397" s="86">
        <v>92</v>
      </c>
      <c r="I397" s="86">
        <v>0</v>
      </c>
    </row>
    <row r="398" spans="1:9">
      <c r="A398" s="86" t="s">
        <v>1667</v>
      </c>
      <c r="D398" s="86">
        <v>166</v>
      </c>
      <c r="E398" s="86">
        <v>91</v>
      </c>
      <c r="F398" s="86">
        <v>58</v>
      </c>
      <c r="G398" s="86">
        <v>90</v>
      </c>
      <c r="I398" s="86">
        <v>0</v>
      </c>
    </row>
    <row r="399" spans="1:9">
      <c r="A399" s="86" t="s">
        <v>1666</v>
      </c>
      <c r="D399" s="86">
        <v>169</v>
      </c>
      <c r="E399" s="86">
        <v>91</v>
      </c>
      <c r="F399" s="86">
        <v>59</v>
      </c>
      <c r="G399" s="86">
        <v>88</v>
      </c>
      <c r="I399" s="86">
        <v>0</v>
      </c>
    </row>
    <row r="400" spans="1:9">
      <c r="A400" s="86" t="s">
        <v>1665</v>
      </c>
      <c r="B400" s="86">
        <v>21</v>
      </c>
      <c r="D400" s="86">
        <v>164</v>
      </c>
      <c r="E400" s="86">
        <v>91</v>
      </c>
      <c r="F400" s="86">
        <v>59</v>
      </c>
      <c r="G400" s="86">
        <v>88</v>
      </c>
      <c r="I400" s="86">
        <v>0</v>
      </c>
    </row>
    <row r="401" spans="1:9">
      <c r="A401" s="86" t="s">
        <v>1664</v>
      </c>
      <c r="D401" s="86">
        <v>164</v>
      </c>
      <c r="E401" s="86">
        <v>91</v>
      </c>
      <c r="F401" s="86">
        <v>59</v>
      </c>
      <c r="G401" s="86">
        <v>88</v>
      </c>
      <c r="I401" s="86">
        <v>0</v>
      </c>
    </row>
    <row r="402" spans="1:9">
      <c r="A402" s="86" t="s">
        <v>1663</v>
      </c>
      <c r="B402" s="86">
        <v>15</v>
      </c>
      <c r="E402" s="86">
        <v>91</v>
      </c>
      <c r="F402" s="86">
        <v>59</v>
      </c>
      <c r="G402" s="86">
        <v>88</v>
      </c>
      <c r="I402" s="86" t="e">
        <v>#DIV/0!</v>
      </c>
    </row>
    <row r="403" spans="1:9">
      <c r="A403" s="86" t="s">
        <v>1662</v>
      </c>
      <c r="B403" s="86">
        <v>18</v>
      </c>
      <c r="D403" s="86">
        <v>160</v>
      </c>
      <c r="E403" s="86">
        <v>91</v>
      </c>
      <c r="F403" s="86">
        <v>60</v>
      </c>
      <c r="G403" s="86">
        <v>88</v>
      </c>
      <c r="I403" s="86">
        <v>0</v>
      </c>
    </row>
    <row r="404" spans="1:9">
      <c r="A404" s="86" t="s">
        <v>1661</v>
      </c>
      <c r="D404" s="86">
        <v>171</v>
      </c>
      <c r="E404" s="86">
        <v>91</v>
      </c>
      <c r="F404" s="86">
        <v>61</v>
      </c>
      <c r="G404" s="86">
        <v>89</v>
      </c>
      <c r="I404" s="86">
        <v>0</v>
      </c>
    </row>
    <row r="405" spans="1:9">
      <c r="A405" s="86" t="s">
        <v>1660</v>
      </c>
      <c r="B405" s="86">
        <v>29</v>
      </c>
      <c r="D405" s="86">
        <v>164</v>
      </c>
      <c r="E405" s="86">
        <v>91</v>
      </c>
      <c r="F405" s="86">
        <v>61</v>
      </c>
      <c r="G405" s="86">
        <v>89</v>
      </c>
      <c r="I405" s="86">
        <v>0</v>
      </c>
    </row>
    <row r="406" spans="1:9">
      <c r="A406" s="86" t="s">
        <v>1659</v>
      </c>
      <c r="D406" s="86">
        <v>165</v>
      </c>
      <c r="E406" s="86">
        <v>91</v>
      </c>
      <c r="F406" s="86">
        <v>62</v>
      </c>
      <c r="G406" s="86">
        <v>90</v>
      </c>
      <c r="I406" s="86">
        <v>0</v>
      </c>
    </row>
    <row r="407" spans="1:9">
      <c r="A407" s="86" t="s">
        <v>1658</v>
      </c>
      <c r="D407" s="86">
        <v>164</v>
      </c>
      <c r="E407" s="86">
        <v>91</v>
      </c>
      <c r="F407" s="86">
        <v>62</v>
      </c>
      <c r="G407" s="86">
        <v>88</v>
      </c>
      <c r="I407" s="86">
        <v>0</v>
      </c>
    </row>
    <row r="408" spans="1:9">
      <c r="A408" s="86" t="s">
        <v>1657</v>
      </c>
      <c r="D408" s="86">
        <v>167</v>
      </c>
      <c r="E408" s="86">
        <v>91</v>
      </c>
      <c r="I408" s="86">
        <v>0</v>
      </c>
    </row>
    <row r="409" spans="1:9">
      <c r="A409" s="86" t="s">
        <v>1656</v>
      </c>
      <c r="D409" s="86">
        <v>152</v>
      </c>
      <c r="E409" s="86">
        <v>90</v>
      </c>
      <c r="F409" s="86">
        <v>54</v>
      </c>
      <c r="G409" s="86">
        <v>87</v>
      </c>
      <c r="I409" s="86">
        <v>0</v>
      </c>
    </row>
    <row r="410" spans="1:9">
      <c r="A410" s="86" t="s">
        <v>1655</v>
      </c>
      <c r="B410" s="86">
        <v>21</v>
      </c>
      <c r="D410" s="86">
        <v>173</v>
      </c>
      <c r="E410" s="86">
        <v>90</v>
      </c>
      <c r="F410" s="86">
        <v>57</v>
      </c>
      <c r="G410" s="86">
        <v>90</v>
      </c>
      <c r="I410" s="86">
        <v>0</v>
      </c>
    </row>
    <row r="411" spans="1:9">
      <c r="A411" s="86" t="s">
        <v>1654</v>
      </c>
      <c r="B411" s="86">
        <v>16</v>
      </c>
      <c r="D411" s="86">
        <v>155</v>
      </c>
      <c r="E411" s="86">
        <v>90</v>
      </c>
      <c r="F411" s="86">
        <v>57</v>
      </c>
      <c r="G411" s="86">
        <v>85</v>
      </c>
      <c r="I411" s="86">
        <v>0</v>
      </c>
    </row>
    <row r="412" spans="1:9">
      <c r="A412" s="86" t="s">
        <v>1653</v>
      </c>
      <c r="D412" s="86">
        <v>164</v>
      </c>
      <c r="E412" s="86">
        <v>90</v>
      </c>
      <c r="F412" s="86">
        <v>58</v>
      </c>
      <c r="G412" s="86">
        <v>92</v>
      </c>
      <c r="I412" s="86">
        <v>0</v>
      </c>
    </row>
    <row r="413" spans="1:9">
      <c r="A413" s="86" t="s">
        <v>1652</v>
      </c>
      <c r="D413" s="86">
        <v>171</v>
      </c>
      <c r="E413" s="86">
        <v>90</v>
      </c>
      <c r="F413" s="86">
        <v>58</v>
      </c>
      <c r="G413" s="86">
        <v>86</v>
      </c>
      <c r="I413" s="86">
        <v>0</v>
      </c>
    </row>
    <row r="414" spans="1:9">
      <c r="A414" s="86" t="s">
        <v>1651</v>
      </c>
      <c r="D414" s="86">
        <v>163</v>
      </c>
      <c r="E414" s="86">
        <v>90</v>
      </c>
      <c r="F414" s="86">
        <v>58</v>
      </c>
      <c r="G414" s="86">
        <v>85</v>
      </c>
      <c r="I414" s="86">
        <v>0</v>
      </c>
    </row>
    <row r="415" spans="1:9">
      <c r="A415" s="86" t="s">
        <v>1650</v>
      </c>
      <c r="B415" s="86">
        <v>15</v>
      </c>
      <c r="D415" s="86">
        <v>158</v>
      </c>
      <c r="E415" s="86">
        <v>90</v>
      </c>
      <c r="F415" s="86">
        <v>58</v>
      </c>
      <c r="G415" s="86">
        <v>81</v>
      </c>
      <c r="I415" s="86">
        <v>0</v>
      </c>
    </row>
    <row r="416" spans="1:9">
      <c r="A416" s="86" t="s">
        <v>1649</v>
      </c>
      <c r="D416" s="86">
        <v>155</v>
      </c>
      <c r="E416" s="86">
        <v>90</v>
      </c>
      <c r="F416" s="86">
        <v>59</v>
      </c>
      <c r="G416" s="86">
        <v>90</v>
      </c>
      <c r="I416" s="86">
        <v>0</v>
      </c>
    </row>
    <row r="417" spans="1:9">
      <c r="A417" s="86" t="s">
        <v>1648</v>
      </c>
      <c r="D417" s="86">
        <v>170</v>
      </c>
      <c r="E417" s="86">
        <v>90</v>
      </c>
      <c r="F417" s="86">
        <v>59</v>
      </c>
      <c r="G417" s="86">
        <v>89</v>
      </c>
      <c r="I417" s="86">
        <v>0</v>
      </c>
    </row>
    <row r="418" spans="1:9">
      <c r="A418" s="86" t="s">
        <v>1647</v>
      </c>
      <c r="E418" s="86">
        <v>90</v>
      </c>
      <c r="F418" s="86">
        <v>60</v>
      </c>
      <c r="G418" s="86">
        <v>92</v>
      </c>
      <c r="I418" s="86" t="e">
        <v>#DIV/0!</v>
      </c>
    </row>
    <row r="419" spans="1:9">
      <c r="A419" s="86" t="s">
        <v>1646</v>
      </c>
      <c r="B419" s="86">
        <v>24</v>
      </c>
      <c r="D419" s="86">
        <v>170</v>
      </c>
      <c r="E419" s="86">
        <v>90</v>
      </c>
      <c r="F419" s="86">
        <v>60</v>
      </c>
      <c r="G419" s="86">
        <v>91</v>
      </c>
      <c r="I419" s="86">
        <v>0</v>
      </c>
    </row>
    <row r="420" spans="1:9">
      <c r="A420" s="86" t="s">
        <v>1645</v>
      </c>
      <c r="D420" s="86">
        <v>174</v>
      </c>
      <c r="E420" s="86">
        <v>90</v>
      </c>
      <c r="F420" s="86">
        <v>60</v>
      </c>
      <c r="G420" s="86">
        <v>90</v>
      </c>
      <c r="I420" s="86">
        <v>0</v>
      </c>
    </row>
    <row r="421" spans="1:9">
      <c r="A421" s="86" t="s">
        <v>1644</v>
      </c>
      <c r="D421" s="86">
        <v>158</v>
      </c>
      <c r="E421" s="86">
        <v>90</v>
      </c>
      <c r="F421" s="86">
        <v>60</v>
      </c>
      <c r="G421" s="86">
        <v>86</v>
      </c>
      <c r="I421" s="86">
        <v>0</v>
      </c>
    </row>
    <row r="422" spans="1:9">
      <c r="A422" s="86" t="s">
        <v>1643</v>
      </c>
      <c r="B422" s="86">
        <v>18</v>
      </c>
      <c r="D422" s="86">
        <v>159</v>
      </c>
      <c r="E422" s="86">
        <v>90</v>
      </c>
      <c r="F422" s="86">
        <v>60</v>
      </c>
      <c r="G422" s="86">
        <v>82</v>
      </c>
      <c r="I422" s="86">
        <v>0</v>
      </c>
    </row>
    <row r="423" spans="1:9">
      <c r="A423" s="86" t="s">
        <v>1642</v>
      </c>
      <c r="D423" s="86">
        <v>170</v>
      </c>
      <c r="E423" s="86">
        <v>90</v>
      </c>
      <c r="F423" s="86">
        <v>61</v>
      </c>
      <c r="G423" s="86">
        <v>87</v>
      </c>
      <c r="I423" s="86">
        <v>0</v>
      </c>
    </row>
    <row r="424" spans="1:9">
      <c r="A424" s="86" t="s">
        <v>1641</v>
      </c>
      <c r="D424" s="86">
        <v>158</v>
      </c>
      <c r="E424" s="86">
        <v>90</v>
      </c>
      <c r="F424" s="86">
        <v>61</v>
      </c>
      <c r="G424" s="86">
        <v>86</v>
      </c>
      <c r="I424" s="86">
        <v>0</v>
      </c>
    </row>
    <row r="425" spans="1:9">
      <c r="A425" s="86" t="s">
        <v>1640</v>
      </c>
      <c r="B425" s="86">
        <v>15</v>
      </c>
      <c r="D425" s="86">
        <v>167.5</v>
      </c>
      <c r="E425" s="86">
        <v>89.5</v>
      </c>
      <c r="F425" s="86">
        <v>60</v>
      </c>
      <c r="G425" s="86">
        <v>88.5</v>
      </c>
      <c r="I425" s="86">
        <v>0</v>
      </c>
    </row>
    <row r="426" spans="1:9">
      <c r="A426" s="86" t="s">
        <v>1639</v>
      </c>
      <c r="B426" s="86">
        <v>17</v>
      </c>
      <c r="D426" s="86">
        <v>158</v>
      </c>
      <c r="E426" s="86">
        <v>89</v>
      </c>
      <c r="F426" s="86">
        <v>54</v>
      </c>
      <c r="G426" s="86">
        <v>85</v>
      </c>
      <c r="I426" s="86">
        <v>0</v>
      </c>
    </row>
    <row r="427" spans="1:9">
      <c r="A427" s="86" t="s">
        <v>1638</v>
      </c>
      <c r="B427" s="86">
        <v>22</v>
      </c>
      <c r="D427" s="86">
        <v>170</v>
      </c>
      <c r="E427" s="86">
        <v>89</v>
      </c>
      <c r="F427" s="86">
        <v>55</v>
      </c>
      <c r="G427" s="86">
        <v>87</v>
      </c>
      <c r="I427" s="86">
        <v>0</v>
      </c>
    </row>
    <row r="428" spans="1:9">
      <c r="A428" s="86" t="s">
        <v>1637</v>
      </c>
      <c r="D428" s="86">
        <v>162</v>
      </c>
      <c r="E428" s="86">
        <v>89</v>
      </c>
      <c r="F428" s="86">
        <v>55</v>
      </c>
      <c r="G428" s="86">
        <v>85</v>
      </c>
      <c r="I428" s="86">
        <v>0</v>
      </c>
    </row>
    <row r="429" spans="1:9">
      <c r="A429" s="86" t="s">
        <v>1636</v>
      </c>
      <c r="B429" s="86">
        <v>17</v>
      </c>
      <c r="D429" s="86">
        <v>167</v>
      </c>
      <c r="E429" s="86">
        <v>89</v>
      </c>
      <c r="F429" s="86">
        <v>55</v>
      </c>
      <c r="G429" s="86">
        <v>82</v>
      </c>
      <c r="I429" s="86">
        <v>0</v>
      </c>
    </row>
    <row r="430" spans="1:9">
      <c r="A430" s="86" t="s">
        <v>1635</v>
      </c>
      <c r="B430" s="86">
        <v>16</v>
      </c>
      <c r="D430" s="86">
        <v>165</v>
      </c>
      <c r="E430" s="86">
        <v>89</v>
      </c>
      <c r="F430" s="86">
        <v>56</v>
      </c>
      <c r="G430" s="86">
        <v>87</v>
      </c>
      <c r="I430" s="86">
        <v>0</v>
      </c>
    </row>
    <row r="431" spans="1:9">
      <c r="A431" s="86" t="s">
        <v>1634</v>
      </c>
      <c r="E431" s="86">
        <v>89</v>
      </c>
      <c r="F431" s="86">
        <v>57</v>
      </c>
      <c r="G431" s="86">
        <v>87</v>
      </c>
      <c r="I431" s="86" t="e">
        <v>#DIV/0!</v>
      </c>
    </row>
    <row r="432" spans="1:9">
      <c r="A432" s="86" t="s">
        <v>1633</v>
      </c>
      <c r="E432" s="86">
        <v>89</v>
      </c>
      <c r="F432" s="86">
        <v>58</v>
      </c>
      <c r="G432" s="86">
        <v>89</v>
      </c>
      <c r="I432" s="86" t="e">
        <v>#DIV/0!</v>
      </c>
    </row>
    <row r="433" spans="1:9">
      <c r="A433" s="86" t="s">
        <v>1632</v>
      </c>
      <c r="B433" s="86">
        <v>18</v>
      </c>
      <c r="D433" s="86">
        <v>162</v>
      </c>
      <c r="E433" s="86">
        <v>89</v>
      </c>
      <c r="F433" s="86">
        <v>58</v>
      </c>
      <c r="G433" s="86">
        <v>87</v>
      </c>
      <c r="I433" s="86">
        <v>0</v>
      </c>
    </row>
    <row r="434" spans="1:9">
      <c r="A434" s="86" t="s">
        <v>1631</v>
      </c>
      <c r="B434" s="86">
        <v>16</v>
      </c>
      <c r="D434" s="86">
        <v>165</v>
      </c>
      <c r="E434" s="86">
        <v>89</v>
      </c>
      <c r="F434" s="86">
        <v>58</v>
      </c>
      <c r="G434" s="86">
        <v>86</v>
      </c>
      <c r="I434" s="86">
        <v>0</v>
      </c>
    </row>
    <row r="435" spans="1:9">
      <c r="A435" s="86" t="s">
        <v>1630</v>
      </c>
      <c r="B435" s="86">
        <v>15</v>
      </c>
      <c r="D435" s="86">
        <v>157</v>
      </c>
      <c r="E435" s="86">
        <v>89</v>
      </c>
      <c r="F435" s="86">
        <v>58</v>
      </c>
      <c r="G435" s="86">
        <v>82</v>
      </c>
      <c r="I435" s="86">
        <v>0</v>
      </c>
    </row>
    <row r="436" spans="1:9">
      <c r="A436" s="86" t="s">
        <v>1629</v>
      </c>
      <c r="B436" s="86">
        <v>18</v>
      </c>
      <c r="D436" s="86">
        <v>165</v>
      </c>
      <c r="E436" s="86">
        <v>89</v>
      </c>
      <c r="F436" s="86">
        <v>58</v>
      </c>
      <c r="G436" s="86">
        <v>82</v>
      </c>
      <c r="I436" s="86">
        <v>0</v>
      </c>
    </row>
    <row r="437" spans="1:9">
      <c r="A437" s="86" t="s">
        <v>1628</v>
      </c>
      <c r="D437" s="86">
        <v>165</v>
      </c>
      <c r="E437" s="86">
        <v>89</v>
      </c>
      <c r="F437" s="86">
        <v>59</v>
      </c>
      <c r="G437" s="86">
        <v>90</v>
      </c>
      <c r="I437" s="86">
        <v>0</v>
      </c>
    </row>
    <row r="438" spans="1:9">
      <c r="A438" s="86" t="s">
        <v>1627</v>
      </c>
      <c r="D438" s="86">
        <v>170</v>
      </c>
      <c r="E438" s="86">
        <v>89</v>
      </c>
      <c r="F438" s="86">
        <v>59</v>
      </c>
      <c r="G438" s="86">
        <v>87</v>
      </c>
      <c r="I438" s="86">
        <v>0</v>
      </c>
    </row>
    <row r="439" spans="1:9">
      <c r="A439" s="86" t="s">
        <v>1626</v>
      </c>
      <c r="D439" s="86">
        <v>167</v>
      </c>
      <c r="E439" s="86">
        <v>89</v>
      </c>
      <c r="F439" s="86">
        <v>60</v>
      </c>
      <c r="G439" s="86">
        <v>88</v>
      </c>
      <c r="I439" s="86">
        <v>0</v>
      </c>
    </row>
    <row r="440" spans="1:9">
      <c r="A440" s="86" t="s">
        <v>1625</v>
      </c>
      <c r="D440" s="86">
        <v>178</v>
      </c>
      <c r="E440" s="86">
        <v>89</v>
      </c>
      <c r="F440" s="86">
        <v>60</v>
      </c>
      <c r="G440" s="86">
        <v>85</v>
      </c>
      <c r="I440" s="86">
        <v>0</v>
      </c>
    </row>
    <row r="441" spans="1:9">
      <c r="A441" s="86" t="s">
        <v>1624</v>
      </c>
      <c r="D441" s="86">
        <v>169</v>
      </c>
      <c r="E441" s="86">
        <v>89</v>
      </c>
      <c r="F441" s="86">
        <v>63</v>
      </c>
      <c r="G441" s="86">
        <v>91</v>
      </c>
      <c r="I441" s="86">
        <v>0</v>
      </c>
    </row>
    <row r="442" spans="1:9">
      <c r="A442" s="86" t="s">
        <v>1623</v>
      </c>
      <c r="B442" s="86">
        <v>19</v>
      </c>
      <c r="D442" s="86">
        <v>168</v>
      </c>
      <c r="E442" s="86">
        <v>88</v>
      </c>
      <c r="F442" s="86">
        <v>54</v>
      </c>
      <c r="G442" s="86">
        <v>90</v>
      </c>
      <c r="I442" s="86">
        <v>0</v>
      </c>
    </row>
    <row r="443" spans="1:9">
      <c r="A443" s="86" t="s">
        <v>1622</v>
      </c>
      <c r="B443" s="86">
        <v>800</v>
      </c>
      <c r="D443" s="86">
        <v>167</v>
      </c>
      <c r="E443" s="86">
        <v>88</v>
      </c>
      <c r="F443" s="86">
        <v>55</v>
      </c>
      <c r="G443" s="86">
        <v>85</v>
      </c>
      <c r="I443" s="86">
        <v>0</v>
      </c>
    </row>
    <row r="444" spans="1:9">
      <c r="A444" s="86" t="s">
        <v>1621</v>
      </c>
      <c r="B444" s="86">
        <v>16</v>
      </c>
      <c r="D444" s="86">
        <v>158</v>
      </c>
      <c r="E444" s="86">
        <v>88</v>
      </c>
      <c r="F444" s="86">
        <v>55</v>
      </c>
      <c r="G444" s="86">
        <v>83</v>
      </c>
      <c r="I444" s="86">
        <v>0</v>
      </c>
    </row>
    <row r="445" spans="1:9">
      <c r="A445" s="86" t="s">
        <v>1620</v>
      </c>
      <c r="B445" s="86">
        <v>17</v>
      </c>
      <c r="D445" s="86">
        <v>159</v>
      </c>
      <c r="E445" s="86">
        <v>88</v>
      </c>
      <c r="F445" s="86">
        <v>55</v>
      </c>
      <c r="G445" s="86">
        <v>80</v>
      </c>
      <c r="I445" s="86">
        <v>0</v>
      </c>
    </row>
    <row r="446" spans="1:9">
      <c r="A446" s="86" t="s">
        <v>1619</v>
      </c>
      <c r="B446" s="86">
        <v>16</v>
      </c>
      <c r="D446" s="86">
        <v>161</v>
      </c>
      <c r="E446" s="86">
        <v>88</v>
      </c>
      <c r="F446" s="86">
        <v>56</v>
      </c>
      <c r="G446" s="86">
        <v>85</v>
      </c>
      <c r="I446" s="86">
        <v>0</v>
      </c>
    </row>
    <row r="447" spans="1:9">
      <c r="A447" s="86" t="s">
        <v>1618</v>
      </c>
      <c r="E447" s="86">
        <v>88</v>
      </c>
      <c r="F447" s="86">
        <v>56</v>
      </c>
      <c r="G447" s="86">
        <v>85</v>
      </c>
      <c r="I447" s="86" t="e">
        <v>#DIV/0!</v>
      </c>
    </row>
    <row r="448" spans="1:9">
      <c r="A448" s="86" t="s">
        <v>1617</v>
      </c>
      <c r="D448" s="86">
        <v>172</v>
      </c>
      <c r="E448" s="86">
        <v>88</v>
      </c>
      <c r="F448" s="86">
        <v>56</v>
      </c>
      <c r="G448" s="86">
        <v>84</v>
      </c>
      <c r="I448" s="86">
        <v>0</v>
      </c>
    </row>
    <row r="449" spans="1:9">
      <c r="A449" s="86" t="s">
        <v>1616</v>
      </c>
      <c r="D449" s="86">
        <v>153</v>
      </c>
      <c r="E449" s="86">
        <v>88</v>
      </c>
      <c r="F449" s="86">
        <v>56</v>
      </c>
      <c r="G449" s="86">
        <v>82</v>
      </c>
      <c r="I449" s="86">
        <v>0</v>
      </c>
    </row>
    <row r="450" spans="1:9">
      <c r="A450" s="86" t="s">
        <v>1615</v>
      </c>
      <c r="D450" s="86">
        <v>152.1</v>
      </c>
      <c r="E450" s="86">
        <v>88</v>
      </c>
      <c r="F450" s="86">
        <v>56</v>
      </c>
      <c r="G450" s="86">
        <v>82</v>
      </c>
      <c r="I450" s="86">
        <v>0</v>
      </c>
    </row>
    <row r="451" spans="1:9">
      <c r="A451" s="86" t="s">
        <v>1614</v>
      </c>
      <c r="B451" s="86">
        <v>21</v>
      </c>
      <c r="D451" s="86">
        <v>169</v>
      </c>
      <c r="E451" s="86">
        <v>88</v>
      </c>
      <c r="F451" s="86">
        <v>57</v>
      </c>
      <c r="G451" s="86">
        <v>86</v>
      </c>
      <c r="I451" s="86">
        <v>0</v>
      </c>
    </row>
    <row r="452" spans="1:9">
      <c r="A452" s="86" t="s">
        <v>1613</v>
      </c>
      <c r="D452" s="86">
        <v>164.4</v>
      </c>
      <c r="E452" s="86">
        <v>88</v>
      </c>
      <c r="F452" s="86">
        <v>57</v>
      </c>
      <c r="G452" s="86">
        <v>86</v>
      </c>
      <c r="I452" s="86">
        <v>0</v>
      </c>
    </row>
    <row r="453" spans="1:9">
      <c r="A453" s="86" t="s">
        <v>1612</v>
      </c>
      <c r="B453" s="86">
        <v>21</v>
      </c>
      <c r="D453" s="86">
        <v>168</v>
      </c>
      <c r="E453" s="86">
        <v>88</v>
      </c>
      <c r="F453" s="86">
        <v>57</v>
      </c>
      <c r="G453" s="86">
        <v>85</v>
      </c>
      <c r="I453" s="86">
        <v>0</v>
      </c>
    </row>
    <row r="454" spans="1:9">
      <c r="A454" s="86" t="s">
        <v>1611</v>
      </c>
      <c r="B454" s="86">
        <v>16</v>
      </c>
      <c r="D454" s="86">
        <v>161</v>
      </c>
      <c r="E454" s="86">
        <v>88</v>
      </c>
      <c r="F454" s="86">
        <v>57</v>
      </c>
      <c r="G454" s="86">
        <v>85</v>
      </c>
      <c r="I454" s="86">
        <v>0</v>
      </c>
    </row>
    <row r="455" spans="1:9">
      <c r="A455" s="86" t="s">
        <v>1610</v>
      </c>
      <c r="E455" s="86">
        <v>88</v>
      </c>
      <c r="F455" s="86">
        <v>57</v>
      </c>
      <c r="G455" s="86">
        <v>83</v>
      </c>
      <c r="I455" s="86" t="e">
        <v>#DIV/0!</v>
      </c>
    </row>
    <row r="456" spans="1:9">
      <c r="A456" s="86" t="s">
        <v>1609</v>
      </c>
      <c r="B456" s="86">
        <v>17</v>
      </c>
      <c r="D456" s="86">
        <v>162</v>
      </c>
      <c r="E456" s="86">
        <v>88</v>
      </c>
      <c r="F456" s="86">
        <v>58</v>
      </c>
      <c r="G456" s="86">
        <v>87</v>
      </c>
      <c r="I456" s="86">
        <v>0</v>
      </c>
    </row>
    <row r="457" spans="1:9">
      <c r="A457" s="86" t="s">
        <v>1608</v>
      </c>
      <c r="B457" s="86">
        <v>25</v>
      </c>
      <c r="D457" s="86">
        <v>170</v>
      </c>
      <c r="E457" s="86">
        <v>88</v>
      </c>
      <c r="F457" s="86">
        <v>58</v>
      </c>
      <c r="G457" s="86">
        <v>90</v>
      </c>
      <c r="I457" s="86">
        <v>0</v>
      </c>
    </row>
    <row r="458" spans="1:9">
      <c r="A458" s="86" t="s">
        <v>1607</v>
      </c>
      <c r="D458" s="86">
        <v>163</v>
      </c>
      <c r="E458" s="86">
        <v>88</v>
      </c>
      <c r="F458" s="86">
        <v>58</v>
      </c>
      <c r="G458" s="86">
        <v>89</v>
      </c>
      <c r="I458" s="86">
        <v>0</v>
      </c>
    </row>
    <row r="459" spans="1:9">
      <c r="A459" s="86" t="s">
        <v>1606</v>
      </c>
      <c r="B459" s="86">
        <v>17</v>
      </c>
      <c r="D459" s="86">
        <v>161</v>
      </c>
      <c r="E459" s="86">
        <v>88</v>
      </c>
      <c r="F459" s="86">
        <v>58</v>
      </c>
      <c r="G459" s="86">
        <v>89</v>
      </c>
      <c r="I459" s="86">
        <v>0</v>
      </c>
    </row>
    <row r="460" spans="1:9">
      <c r="A460" s="86" t="s">
        <v>1605</v>
      </c>
      <c r="B460" s="86">
        <v>15</v>
      </c>
      <c r="D460" s="86">
        <v>167</v>
      </c>
      <c r="E460" s="86">
        <v>88</v>
      </c>
      <c r="F460" s="86">
        <v>58</v>
      </c>
      <c r="G460" s="86">
        <v>85</v>
      </c>
      <c r="I460" s="86">
        <v>0</v>
      </c>
    </row>
    <row r="461" spans="1:9">
      <c r="A461" s="86" t="s">
        <v>1604</v>
      </c>
      <c r="E461" s="86">
        <v>88</v>
      </c>
      <c r="F461" s="86">
        <v>59</v>
      </c>
      <c r="G461" s="86">
        <v>90</v>
      </c>
      <c r="I461" s="86" t="e">
        <v>#DIV/0!</v>
      </c>
    </row>
    <row r="462" spans="1:9">
      <c r="A462" s="86" t="s">
        <v>1603</v>
      </c>
      <c r="B462" s="86">
        <v>16</v>
      </c>
      <c r="E462" s="86">
        <v>88</v>
      </c>
      <c r="F462" s="86">
        <v>59</v>
      </c>
      <c r="G462" s="86">
        <v>90</v>
      </c>
      <c r="I462" s="86" t="e">
        <v>#DIV/0!</v>
      </c>
    </row>
    <row r="463" spans="1:9">
      <c r="A463" s="86" t="s">
        <v>1602</v>
      </c>
      <c r="D463" s="86">
        <v>172</v>
      </c>
      <c r="E463" s="86">
        <v>88</v>
      </c>
      <c r="F463" s="86">
        <v>59</v>
      </c>
      <c r="G463" s="86">
        <v>89</v>
      </c>
      <c r="I463" s="86">
        <v>0</v>
      </c>
    </row>
    <row r="464" spans="1:9">
      <c r="A464" s="86" t="s">
        <v>1601</v>
      </c>
      <c r="B464" s="86">
        <v>17</v>
      </c>
      <c r="D464" s="86">
        <v>158</v>
      </c>
      <c r="E464" s="86">
        <v>88</v>
      </c>
      <c r="F464" s="86">
        <v>59</v>
      </c>
      <c r="G464" s="86">
        <v>88</v>
      </c>
      <c r="I464" s="86">
        <v>0</v>
      </c>
    </row>
    <row r="465" spans="1:9">
      <c r="A465" s="86" t="s">
        <v>1600</v>
      </c>
      <c r="B465" s="86">
        <v>17</v>
      </c>
      <c r="E465" s="86">
        <v>88</v>
      </c>
      <c r="F465" s="86">
        <v>59</v>
      </c>
      <c r="G465" s="86">
        <v>88</v>
      </c>
      <c r="I465" s="86" t="e">
        <v>#DIV/0!</v>
      </c>
    </row>
    <row r="466" spans="1:9">
      <c r="A466" s="86" t="s">
        <v>1599</v>
      </c>
      <c r="D466" s="86">
        <v>163.80000000000001</v>
      </c>
      <c r="E466" s="86">
        <v>88</v>
      </c>
      <c r="F466" s="86">
        <v>59</v>
      </c>
      <c r="G466" s="86">
        <v>86</v>
      </c>
      <c r="I466" s="86">
        <v>0</v>
      </c>
    </row>
    <row r="467" spans="1:9">
      <c r="A467" s="86" t="s">
        <v>1598</v>
      </c>
      <c r="D467" s="86">
        <v>154</v>
      </c>
      <c r="E467" s="86">
        <v>88</v>
      </c>
      <c r="F467" s="86">
        <v>59</v>
      </c>
      <c r="G467" s="86">
        <v>85</v>
      </c>
      <c r="I467" s="86">
        <v>0</v>
      </c>
    </row>
    <row r="468" spans="1:9">
      <c r="A468" s="86" t="s">
        <v>1597</v>
      </c>
      <c r="B468" s="86">
        <v>18</v>
      </c>
      <c r="D468" s="86">
        <v>168</v>
      </c>
      <c r="E468" s="86">
        <v>88</v>
      </c>
      <c r="F468" s="86">
        <v>60</v>
      </c>
      <c r="G468" s="86">
        <v>89</v>
      </c>
      <c r="I468" s="86">
        <v>0</v>
      </c>
    </row>
    <row r="469" spans="1:9">
      <c r="A469" s="86" t="s">
        <v>1596</v>
      </c>
      <c r="D469" s="86">
        <v>167</v>
      </c>
      <c r="E469" s="86">
        <v>88</v>
      </c>
      <c r="F469" s="86">
        <v>60</v>
      </c>
      <c r="G469" s="86">
        <v>89</v>
      </c>
      <c r="I469" s="86">
        <v>0</v>
      </c>
    </row>
    <row r="470" spans="1:9">
      <c r="A470" s="86" t="s">
        <v>1595</v>
      </c>
      <c r="B470" s="86">
        <v>18</v>
      </c>
      <c r="D470" s="86">
        <v>165</v>
      </c>
      <c r="E470" s="86">
        <v>88</v>
      </c>
      <c r="F470" s="86">
        <v>60</v>
      </c>
      <c r="G470" s="86">
        <v>89</v>
      </c>
      <c r="I470" s="86">
        <v>0</v>
      </c>
    </row>
    <row r="471" spans="1:9">
      <c r="A471" s="86" t="s">
        <v>1594</v>
      </c>
      <c r="D471" s="86">
        <v>161</v>
      </c>
      <c r="E471" s="86">
        <v>88</v>
      </c>
      <c r="F471" s="86">
        <v>60</v>
      </c>
      <c r="G471" s="86">
        <v>89</v>
      </c>
      <c r="I471" s="86">
        <v>0</v>
      </c>
    </row>
    <row r="472" spans="1:9">
      <c r="A472" s="86" t="s">
        <v>1593</v>
      </c>
      <c r="E472" s="86">
        <v>88</v>
      </c>
      <c r="F472" s="86">
        <v>60</v>
      </c>
      <c r="G472" s="86">
        <v>89</v>
      </c>
      <c r="I472" s="86" t="e">
        <v>#DIV/0!</v>
      </c>
    </row>
    <row r="473" spans="1:9">
      <c r="A473" s="86" t="s">
        <v>1592</v>
      </c>
      <c r="D473" s="86">
        <v>168</v>
      </c>
      <c r="E473" s="86">
        <v>88</v>
      </c>
      <c r="F473" s="86">
        <v>60</v>
      </c>
      <c r="G473" s="86">
        <v>87</v>
      </c>
      <c r="I473" s="86">
        <v>0</v>
      </c>
    </row>
    <row r="474" spans="1:9">
      <c r="A474" s="86" t="s">
        <v>1591</v>
      </c>
      <c r="B474" s="86">
        <v>17</v>
      </c>
      <c r="D474" s="86">
        <v>161</v>
      </c>
      <c r="E474" s="86">
        <v>88</v>
      </c>
      <c r="F474" s="86">
        <v>60</v>
      </c>
      <c r="G474" s="86">
        <v>87</v>
      </c>
      <c r="I474" s="86">
        <v>0</v>
      </c>
    </row>
    <row r="475" spans="1:9">
      <c r="A475" s="86" t="s">
        <v>1590</v>
      </c>
      <c r="B475" s="86">
        <v>18</v>
      </c>
      <c r="D475" s="86">
        <v>162</v>
      </c>
      <c r="E475" s="86">
        <v>88</v>
      </c>
      <c r="F475" s="86">
        <v>60</v>
      </c>
      <c r="G475" s="86">
        <v>84</v>
      </c>
      <c r="I475" s="86">
        <v>0</v>
      </c>
    </row>
    <row r="476" spans="1:9">
      <c r="A476" s="86" t="s">
        <v>1589</v>
      </c>
      <c r="D476" s="86">
        <v>161</v>
      </c>
      <c r="E476" s="86">
        <v>88</v>
      </c>
      <c r="F476" s="86">
        <v>61</v>
      </c>
      <c r="G476" s="86">
        <v>87</v>
      </c>
      <c r="I476" s="86">
        <v>0</v>
      </c>
    </row>
    <row r="477" spans="1:9">
      <c r="A477" s="86" t="s">
        <v>1588</v>
      </c>
      <c r="B477" s="86">
        <v>23</v>
      </c>
      <c r="D477" s="86">
        <v>174</v>
      </c>
      <c r="E477" s="86">
        <v>88</v>
      </c>
      <c r="F477" s="86">
        <v>65</v>
      </c>
      <c r="G477" s="86">
        <v>90</v>
      </c>
      <c r="I477" s="86">
        <v>0</v>
      </c>
    </row>
    <row r="478" spans="1:9">
      <c r="A478" s="86" t="s">
        <v>1587</v>
      </c>
      <c r="E478" s="86">
        <v>88</v>
      </c>
      <c r="I478" s="86" t="e">
        <v>#DIV/0!</v>
      </c>
    </row>
    <row r="479" spans="1:9">
      <c r="A479" s="86" t="s">
        <v>1586</v>
      </c>
      <c r="B479" s="86">
        <v>28</v>
      </c>
      <c r="D479" s="86">
        <v>167</v>
      </c>
      <c r="E479" s="86">
        <v>87</v>
      </c>
      <c r="F479" s="86">
        <v>53</v>
      </c>
      <c r="G479" s="86">
        <v>88</v>
      </c>
      <c r="I479" s="86">
        <v>0</v>
      </c>
    </row>
    <row r="480" spans="1:9">
      <c r="A480" s="86" t="s">
        <v>1585</v>
      </c>
      <c r="B480" s="86">
        <v>14</v>
      </c>
      <c r="D480" s="86">
        <v>148</v>
      </c>
      <c r="E480" s="86">
        <v>87</v>
      </c>
      <c r="F480" s="86">
        <v>53</v>
      </c>
      <c r="G480" s="86">
        <v>79</v>
      </c>
      <c r="I480" s="86">
        <v>0</v>
      </c>
    </row>
    <row r="481" spans="1:9">
      <c r="A481" s="86" t="s">
        <v>1584</v>
      </c>
      <c r="B481" s="86">
        <v>20</v>
      </c>
      <c r="D481" s="86">
        <v>164</v>
      </c>
      <c r="E481" s="86">
        <v>87</v>
      </c>
      <c r="F481" s="86">
        <v>54</v>
      </c>
      <c r="G481" s="86">
        <v>90</v>
      </c>
      <c r="I481" s="86">
        <v>0</v>
      </c>
    </row>
    <row r="482" spans="1:9">
      <c r="A482" s="86" t="s">
        <v>1583</v>
      </c>
      <c r="B482" s="86">
        <v>17</v>
      </c>
      <c r="D482" s="86">
        <v>159</v>
      </c>
      <c r="E482" s="86">
        <v>87</v>
      </c>
      <c r="F482" s="86">
        <v>54</v>
      </c>
      <c r="G482" s="86">
        <v>84</v>
      </c>
      <c r="I482" s="86">
        <v>0</v>
      </c>
    </row>
    <row r="483" spans="1:9">
      <c r="A483" s="86" t="s">
        <v>1582</v>
      </c>
      <c r="B483" s="86">
        <v>17</v>
      </c>
      <c r="D483" s="86">
        <v>170</v>
      </c>
      <c r="E483" s="86">
        <v>87</v>
      </c>
      <c r="F483" s="86">
        <v>55</v>
      </c>
      <c r="G483" s="86">
        <v>90</v>
      </c>
      <c r="I483" s="86">
        <v>0</v>
      </c>
    </row>
    <row r="484" spans="1:9">
      <c r="A484" s="86" t="s">
        <v>1581</v>
      </c>
      <c r="B484" s="86">
        <v>15</v>
      </c>
      <c r="D484" s="86">
        <v>157</v>
      </c>
      <c r="E484" s="86">
        <v>87</v>
      </c>
      <c r="F484" s="86">
        <v>56</v>
      </c>
      <c r="G484" s="86">
        <v>83</v>
      </c>
      <c r="I484" s="86">
        <v>0</v>
      </c>
    </row>
    <row r="485" spans="1:9">
      <c r="A485" s="86" t="s">
        <v>1580</v>
      </c>
      <c r="B485" s="86">
        <v>16</v>
      </c>
      <c r="D485" s="86">
        <v>170</v>
      </c>
      <c r="E485" s="86">
        <v>87</v>
      </c>
      <c r="F485" s="86">
        <v>57</v>
      </c>
      <c r="G485" s="86">
        <v>88</v>
      </c>
      <c r="I485" s="86">
        <v>0</v>
      </c>
    </row>
    <row r="486" spans="1:9">
      <c r="A486" s="86" t="s">
        <v>1579</v>
      </c>
      <c r="B486" s="86">
        <v>16</v>
      </c>
      <c r="D486" s="86">
        <v>163</v>
      </c>
      <c r="E486" s="86">
        <v>87</v>
      </c>
      <c r="F486" s="86">
        <v>57</v>
      </c>
      <c r="G486" s="86">
        <v>85</v>
      </c>
      <c r="I486" s="86">
        <v>0</v>
      </c>
    </row>
    <row r="487" spans="1:9">
      <c r="A487" s="86" t="s">
        <v>1578</v>
      </c>
      <c r="B487" s="86">
        <v>17</v>
      </c>
      <c r="D487" s="86">
        <v>162</v>
      </c>
      <c r="E487" s="86">
        <v>87</v>
      </c>
      <c r="F487" s="86">
        <v>57</v>
      </c>
      <c r="G487" s="86">
        <v>85</v>
      </c>
      <c r="I487" s="86">
        <v>0</v>
      </c>
    </row>
    <row r="488" spans="1:9">
      <c r="A488" s="86" t="s">
        <v>1577</v>
      </c>
      <c r="D488" s="86">
        <v>162</v>
      </c>
      <c r="E488" s="86">
        <v>87</v>
      </c>
      <c r="F488" s="86">
        <v>57</v>
      </c>
      <c r="G488" s="86">
        <v>85</v>
      </c>
      <c r="I488" s="86">
        <v>0</v>
      </c>
    </row>
    <row r="489" spans="1:9">
      <c r="A489" s="86" t="s">
        <v>1576</v>
      </c>
      <c r="B489" s="86">
        <v>25</v>
      </c>
      <c r="D489" s="86">
        <v>160</v>
      </c>
      <c r="E489" s="86">
        <v>87</v>
      </c>
      <c r="F489" s="86">
        <v>57</v>
      </c>
      <c r="G489" s="86">
        <v>85</v>
      </c>
      <c r="I489" s="86">
        <v>0</v>
      </c>
    </row>
    <row r="490" spans="1:9">
      <c r="A490" s="86" t="s">
        <v>1575</v>
      </c>
      <c r="B490" s="86">
        <v>18</v>
      </c>
      <c r="D490" s="86">
        <v>172</v>
      </c>
      <c r="E490" s="86">
        <v>87</v>
      </c>
      <c r="F490" s="86">
        <v>57</v>
      </c>
      <c r="G490" s="86">
        <v>83</v>
      </c>
      <c r="I490" s="86">
        <v>0</v>
      </c>
    </row>
    <row r="491" spans="1:9">
      <c r="A491" s="86" t="s">
        <v>1574</v>
      </c>
      <c r="B491" s="86">
        <v>18</v>
      </c>
      <c r="D491" s="86">
        <v>163</v>
      </c>
      <c r="E491" s="86">
        <v>87</v>
      </c>
      <c r="F491" s="86">
        <v>57</v>
      </c>
      <c r="G491" s="86">
        <v>83</v>
      </c>
      <c r="I491" s="86">
        <v>0</v>
      </c>
    </row>
    <row r="492" spans="1:9">
      <c r="A492" s="86" t="s">
        <v>1573</v>
      </c>
      <c r="E492" s="86">
        <v>87</v>
      </c>
      <c r="F492" s="86">
        <v>58</v>
      </c>
      <c r="G492" s="86">
        <v>88</v>
      </c>
      <c r="I492" s="86" t="e">
        <v>#DIV/0!</v>
      </c>
    </row>
    <row r="493" spans="1:9">
      <c r="A493" s="86" t="s">
        <v>1572</v>
      </c>
      <c r="D493" s="86">
        <v>159.80000000000001</v>
      </c>
      <c r="E493" s="86">
        <v>87</v>
      </c>
      <c r="F493" s="86">
        <v>58</v>
      </c>
      <c r="G493" s="86">
        <v>88</v>
      </c>
      <c r="I493" s="86">
        <v>0</v>
      </c>
    </row>
    <row r="494" spans="1:9">
      <c r="A494" s="86" t="s">
        <v>1571</v>
      </c>
      <c r="D494" s="86">
        <v>168</v>
      </c>
      <c r="E494" s="86">
        <v>87</v>
      </c>
      <c r="F494" s="86">
        <v>58</v>
      </c>
      <c r="G494" s="86">
        <v>87</v>
      </c>
      <c r="I494" s="86">
        <v>0</v>
      </c>
    </row>
    <row r="495" spans="1:9">
      <c r="A495" s="86" t="s">
        <v>1570</v>
      </c>
      <c r="D495" s="86">
        <v>163</v>
      </c>
      <c r="E495" s="86">
        <v>87</v>
      </c>
      <c r="F495" s="86">
        <v>58</v>
      </c>
      <c r="G495" s="86">
        <v>86</v>
      </c>
      <c r="I495" s="86">
        <v>0</v>
      </c>
    </row>
    <row r="496" spans="1:9">
      <c r="A496" s="86" t="s">
        <v>1569</v>
      </c>
      <c r="D496" s="86">
        <v>158</v>
      </c>
      <c r="E496" s="86">
        <v>87</v>
      </c>
      <c r="F496" s="86">
        <v>58</v>
      </c>
      <c r="G496" s="86">
        <v>86</v>
      </c>
      <c r="I496" s="86">
        <v>0</v>
      </c>
    </row>
    <row r="497" spans="1:9">
      <c r="A497" s="86" t="s">
        <v>1568</v>
      </c>
      <c r="D497" s="86">
        <v>164</v>
      </c>
      <c r="E497" s="86">
        <v>87</v>
      </c>
      <c r="F497" s="86">
        <v>58</v>
      </c>
      <c r="G497" s="86">
        <v>85</v>
      </c>
      <c r="I497" s="86">
        <v>0</v>
      </c>
    </row>
    <row r="498" spans="1:9">
      <c r="A498" s="86" t="s">
        <v>1567</v>
      </c>
      <c r="D498" s="86">
        <v>161</v>
      </c>
      <c r="E498" s="86">
        <v>87</v>
      </c>
      <c r="F498" s="86">
        <v>58</v>
      </c>
      <c r="G498" s="86">
        <v>85</v>
      </c>
      <c r="I498" s="86">
        <v>0</v>
      </c>
    </row>
    <row r="499" spans="1:9">
      <c r="A499" s="86" t="s">
        <v>1566</v>
      </c>
      <c r="E499" s="86">
        <v>87</v>
      </c>
      <c r="F499" s="86">
        <v>58</v>
      </c>
      <c r="G499" s="86">
        <v>85</v>
      </c>
      <c r="I499" s="86" t="e">
        <v>#DIV/0!</v>
      </c>
    </row>
    <row r="500" spans="1:9">
      <c r="A500" s="86" t="s">
        <v>1565</v>
      </c>
      <c r="D500" s="86">
        <v>164</v>
      </c>
      <c r="E500" s="86">
        <v>87</v>
      </c>
      <c r="F500" s="86">
        <v>58</v>
      </c>
      <c r="G500" s="86">
        <v>83</v>
      </c>
      <c r="I500" s="86">
        <v>0</v>
      </c>
    </row>
    <row r="501" spans="1:9">
      <c r="A501" s="86" t="s">
        <v>1564</v>
      </c>
      <c r="D501" s="86">
        <v>165</v>
      </c>
      <c r="E501" s="86">
        <v>87</v>
      </c>
      <c r="F501" s="86">
        <v>59</v>
      </c>
      <c r="G501" s="86">
        <v>89</v>
      </c>
      <c r="I501" s="86">
        <v>0</v>
      </c>
    </row>
    <row r="502" spans="1:9">
      <c r="A502" s="86" t="s">
        <v>1563</v>
      </c>
      <c r="B502" s="86">
        <v>16</v>
      </c>
      <c r="D502" s="86">
        <v>162</v>
      </c>
      <c r="E502" s="86">
        <v>87</v>
      </c>
      <c r="F502" s="86">
        <v>59</v>
      </c>
      <c r="G502" s="86">
        <v>88</v>
      </c>
      <c r="I502" s="86">
        <v>0</v>
      </c>
    </row>
    <row r="503" spans="1:9">
      <c r="A503" s="86" t="s">
        <v>1562</v>
      </c>
      <c r="B503" s="86">
        <v>18</v>
      </c>
      <c r="D503" s="86">
        <v>167.8</v>
      </c>
      <c r="E503" s="86">
        <v>87</v>
      </c>
      <c r="F503" s="86">
        <v>59</v>
      </c>
      <c r="G503" s="86">
        <v>85</v>
      </c>
      <c r="I503" s="86">
        <v>0</v>
      </c>
    </row>
    <row r="504" spans="1:9">
      <c r="A504" s="86" t="s">
        <v>1561</v>
      </c>
      <c r="B504" s="86">
        <v>24</v>
      </c>
      <c r="D504" s="86">
        <v>165</v>
      </c>
      <c r="E504" s="86">
        <v>87</v>
      </c>
      <c r="F504" s="86">
        <v>59</v>
      </c>
      <c r="G504" s="86">
        <v>85</v>
      </c>
      <c r="I504" s="86">
        <v>0</v>
      </c>
    </row>
    <row r="505" spans="1:9">
      <c r="A505" s="86" t="s">
        <v>1560</v>
      </c>
      <c r="B505" s="86">
        <v>17</v>
      </c>
      <c r="D505" s="86">
        <v>172</v>
      </c>
      <c r="E505" s="86">
        <v>87</v>
      </c>
      <c r="F505" s="86">
        <v>60</v>
      </c>
      <c r="G505" s="86">
        <v>90</v>
      </c>
      <c r="I505" s="86">
        <v>0</v>
      </c>
    </row>
    <row r="506" spans="1:9">
      <c r="A506" s="86" t="s">
        <v>1559</v>
      </c>
      <c r="E506" s="86">
        <v>87</v>
      </c>
      <c r="F506" s="86">
        <v>60</v>
      </c>
      <c r="G506" s="86">
        <v>88</v>
      </c>
      <c r="I506" s="86" t="e">
        <v>#DIV/0!</v>
      </c>
    </row>
    <row r="507" spans="1:9">
      <c r="A507" s="86" t="s">
        <v>1558</v>
      </c>
      <c r="D507" s="86">
        <v>163</v>
      </c>
      <c r="E507" s="86">
        <v>87</v>
      </c>
      <c r="F507" s="86">
        <v>60</v>
      </c>
      <c r="G507" s="86">
        <v>85</v>
      </c>
      <c r="I507" s="86">
        <v>0</v>
      </c>
    </row>
    <row r="508" spans="1:9">
      <c r="A508" s="86" t="s">
        <v>1557</v>
      </c>
      <c r="D508" s="86">
        <v>155</v>
      </c>
      <c r="E508" s="86">
        <v>87</v>
      </c>
      <c r="F508" s="86">
        <v>61</v>
      </c>
      <c r="G508" s="86">
        <v>88</v>
      </c>
      <c r="I508" s="86">
        <v>0</v>
      </c>
    </row>
    <row r="509" spans="1:9">
      <c r="A509" s="86" t="s">
        <v>1556</v>
      </c>
      <c r="B509" s="86">
        <v>20</v>
      </c>
      <c r="D509" s="86">
        <v>167</v>
      </c>
      <c r="E509" s="86">
        <v>86</v>
      </c>
      <c r="F509" s="86">
        <v>52</v>
      </c>
      <c r="G509" s="86">
        <v>88</v>
      </c>
      <c r="I509" s="86">
        <v>0</v>
      </c>
    </row>
    <row r="510" spans="1:9">
      <c r="A510" s="86" t="s">
        <v>1555</v>
      </c>
      <c r="D510" s="86">
        <v>160</v>
      </c>
      <c r="E510" s="86">
        <v>86</v>
      </c>
      <c r="F510" s="86">
        <v>52</v>
      </c>
      <c r="G510" s="86">
        <v>84</v>
      </c>
      <c r="I510" s="86">
        <v>0</v>
      </c>
    </row>
    <row r="511" spans="1:9">
      <c r="A511" s="86" t="s">
        <v>1554</v>
      </c>
      <c r="D511" s="86">
        <v>165</v>
      </c>
      <c r="E511" s="86">
        <v>86</v>
      </c>
      <c r="F511" s="86">
        <v>53</v>
      </c>
      <c r="G511" s="86">
        <v>82</v>
      </c>
      <c r="I511" s="86">
        <v>0</v>
      </c>
    </row>
    <row r="512" spans="1:9">
      <c r="A512" s="86" t="s">
        <v>1553</v>
      </c>
      <c r="B512" s="86">
        <v>16</v>
      </c>
      <c r="D512" s="86">
        <v>160</v>
      </c>
      <c r="E512" s="86">
        <v>86</v>
      </c>
      <c r="F512" s="86">
        <v>54</v>
      </c>
      <c r="G512" s="86">
        <v>83</v>
      </c>
      <c r="I512" s="86">
        <v>0</v>
      </c>
    </row>
    <row r="513" spans="1:9">
      <c r="A513" s="86" t="s">
        <v>1552</v>
      </c>
      <c r="B513" s="86">
        <v>16</v>
      </c>
      <c r="D513" s="86">
        <v>158</v>
      </c>
      <c r="E513" s="86">
        <v>86</v>
      </c>
      <c r="F513" s="86">
        <v>56</v>
      </c>
      <c r="G513" s="86">
        <v>85</v>
      </c>
      <c r="I513" s="86">
        <v>0</v>
      </c>
    </row>
    <row r="514" spans="1:9">
      <c r="A514" s="86" t="s">
        <v>1551</v>
      </c>
      <c r="B514" s="86">
        <v>24</v>
      </c>
      <c r="D514" s="86">
        <v>157</v>
      </c>
      <c r="E514" s="86">
        <v>86</v>
      </c>
      <c r="F514" s="86">
        <v>56</v>
      </c>
      <c r="G514" s="86">
        <v>84</v>
      </c>
      <c r="I514" s="86">
        <v>0</v>
      </c>
    </row>
    <row r="515" spans="1:9">
      <c r="A515" s="86" t="s">
        <v>1550</v>
      </c>
      <c r="D515" s="86">
        <v>160</v>
      </c>
      <c r="E515" s="86">
        <v>86</v>
      </c>
      <c r="F515" s="86">
        <v>56</v>
      </c>
      <c r="G515" s="86">
        <v>84</v>
      </c>
      <c r="I515" s="86">
        <v>0</v>
      </c>
    </row>
    <row r="516" spans="1:9">
      <c r="A516" s="86" t="s">
        <v>1549</v>
      </c>
      <c r="D516" s="86">
        <v>155.9</v>
      </c>
      <c r="E516" s="86">
        <v>86</v>
      </c>
      <c r="F516" s="86">
        <v>56</v>
      </c>
      <c r="G516" s="86">
        <v>84</v>
      </c>
      <c r="I516" s="86">
        <v>0</v>
      </c>
    </row>
    <row r="517" spans="1:9">
      <c r="A517" s="86" t="s">
        <v>1548</v>
      </c>
      <c r="B517" s="86">
        <v>18</v>
      </c>
      <c r="D517" s="86">
        <v>168</v>
      </c>
      <c r="E517" s="86">
        <v>86</v>
      </c>
      <c r="F517" s="86">
        <v>56</v>
      </c>
      <c r="G517" s="86">
        <v>83</v>
      </c>
      <c r="I517" s="86">
        <v>0</v>
      </c>
    </row>
    <row r="518" spans="1:9">
      <c r="A518" s="86" t="s">
        <v>1547</v>
      </c>
      <c r="B518" s="86">
        <v>19</v>
      </c>
      <c r="D518" s="86">
        <v>164</v>
      </c>
      <c r="E518" s="86">
        <v>86</v>
      </c>
      <c r="F518" s="86">
        <v>57</v>
      </c>
      <c r="G518" s="86">
        <v>88</v>
      </c>
      <c r="I518" s="86">
        <v>0</v>
      </c>
    </row>
    <row r="519" spans="1:9">
      <c r="A519" s="86" t="s">
        <v>1546</v>
      </c>
      <c r="D519" s="86">
        <v>163</v>
      </c>
      <c r="E519" s="86">
        <v>86</v>
      </c>
      <c r="F519" s="86">
        <v>57</v>
      </c>
      <c r="G519" s="86">
        <v>87</v>
      </c>
      <c r="I519" s="86">
        <v>0</v>
      </c>
    </row>
    <row r="520" spans="1:9">
      <c r="A520" s="86" t="s">
        <v>1545</v>
      </c>
      <c r="D520" s="86">
        <v>164</v>
      </c>
      <c r="E520" s="86">
        <v>86</v>
      </c>
      <c r="F520" s="86">
        <v>57</v>
      </c>
      <c r="G520" s="86">
        <v>86</v>
      </c>
      <c r="I520" s="86">
        <v>0</v>
      </c>
    </row>
    <row r="521" spans="1:9">
      <c r="A521" s="86" t="s">
        <v>1544</v>
      </c>
      <c r="B521" s="86">
        <v>20</v>
      </c>
      <c r="D521" s="86">
        <v>168</v>
      </c>
      <c r="E521" s="86">
        <v>86</v>
      </c>
      <c r="F521" s="86">
        <v>57</v>
      </c>
      <c r="G521" s="86">
        <v>84</v>
      </c>
      <c r="I521" s="86">
        <v>0</v>
      </c>
    </row>
    <row r="522" spans="1:9">
      <c r="A522" s="86" t="s">
        <v>1543</v>
      </c>
      <c r="D522" s="86">
        <v>157</v>
      </c>
      <c r="E522" s="86">
        <v>86</v>
      </c>
      <c r="F522" s="86">
        <v>58</v>
      </c>
      <c r="G522" s="86">
        <v>92</v>
      </c>
      <c r="I522" s="86">
        <v>0</v>
      </c>
    </row>
    <row r="523" spans="1:9">
      <c r="A523" s="86" t="s">
        <v>1542</v>
      </c>
      <c r="B523" s="86">
        <v>17</v>
      </c>
      <c r="D523" s="86">
        <v>165</v>
      </c>
      <c r="E523" s="86">
        <v>86</v>
      </c>
      <c r="F523" s="86">
        <v>58</v>
      </c>
      <c r="G523" s="86">
        <v>89</v>
      </c>
      <c r="I523" s="86">
        <v>0</v>
      </c>
    </row>
    <row r="524" spans="1:9">
      <c r="A524" s="86" t="s">
        <v>1541</v>
      </c>
      <c r="D524" s="86">
        <v>165</v>
      </c>
      <c r="E524" s="86">
        <v>86</v>
      </c>
      <c r="F524" s="86">
        <v>58</v>
      </c>
      <c r="G524" s="86">
        <v>86</v>
      </c>
      <c r="I524" s="86">
        <v>0</v>
      </c>
    </row>
    <row r="525" spans="1:9">
      <c r="A525" s="86" t="s">
        <v>1540</v>
      </c>
      <c r="B525" s="86">
        <v>23</v>
      </c>
      <c r="D525" s="86">
        <v>161</v>
      </c>
      <c r="E525" s="86">
        <v>86</v>
      </c>
      <c r="F525" s="86">
        <v>58</v>
      </c>
      <c r="G525" s="86">
        <v>86</v>
      </c>
      <c r="I525" s="86">
        <v>0</v>
      </c>
    </row>
    <row r="526" spans="1:9">
      <c r="A526" s="86" t="s">
        <v>1539</v>
      </c>
      <c r="D526" s="86">
        <v>159</v>
      </c>
      <c r="E526" s="86">
        <v>86</v>
      </c>
      <c r="F526" s="86">
        <v>58</v>
      </c>
      <c r="G526" s="86">
        <v>86</v>
      </c>
      <c r="I526" s="86">
        <v>0</v>
      </c>
    </row>
    <row r="527" spans="1:9">
      <c r="A527" s="86" t="s">
        <v>1538</v>
      </c>
      <c r="B527" s="86">
        <v>21</v>
      </c>
      <c r="D527" s="86">
        <v>170</v>
      </c>
      <c r="E527" s="86">
        <v>86</v>
      </c>
      <c r="F527" s="86">
        <v>58</v>
      </c>
      <c r="G527" s="86">
        <v>88</v>
      </c>
      <c r="I527" s="86">
        <v>0</v>
      </c>
    </row>
    <row r="528" spans="1:9">
      <c r="A528" s="86" t="s">
        <v>1537</v>
      </c>
      <c r="B528" s="86">
        <v>17</v>
      </c>
      <c r="D528" s="86">
        <v>163</v>
      </c>
      <c r="E528" s="86">
        <v>86</v>
      </c>
      <c r="F528" s="86">
        <v>58</v>
      </c>
      <c r="G528" s="86">
        <v>84</v>
      </c>
      <c r="I528" s="86">
        <v>0</v>
      </c>
    </row>
    <row r="529" spans="1:9">
      <c r="A529" s="86" t="s">
        <v>1536</v>
      </c>
      <c r="D529" s="86">
        <v>167</v>
      </c>
      <c r="E529" s="86">
        <v>86</v>
      </c>
      <c r="F529" s="86">
        <v>58</v>
      </c>
      <c r="G529" s="86">
        <v>82</v>
      </c>
      <c r="I529" s="86">
        <v>0</v>
      </c>
    </row>
    <row r="530" spans="1:9">
      <c r="A530" s="86" t="s">
        <v>1535</v>
      </c>
      <c r="D530" s="86">
        <v>161</v>
      </c>
      <c r="E530" s="86">
        <v>86</v>
      </c>
      <c r="F530" s="86">
        <v>59</v>
      </c>
      <c r="G530" s="86">
        <v>87</v>
      </c>
      <c r="I530" s="86">
        <v>0</v>
      </c>
    </row>
    <row r="531" spans="1:9">
      <c r="A531" s="86" t="s">
        <v>1534</v>
      </c>
      <c r="D531" s="86">
        <v>161</v>
      </c>
      <c r="E531" s="86">
        <v>86</v>
      </c>
      <c r="F531" s="86">
        <v>59</v>
      </c>
      <c r="G531" s="86">
        <v>87</v>
      </c>
      <c r="I531" s="86">
        <v>0</v>
      </c>
    </row>
    <row r="532" spans="1:9">
      <c r="A532" s="86" t="s">
        <v>1533</v>
      </c>
      <c r="D532" s="86">
        <v>156.4</v>
      </c>
      <c r="E532" s="86">
        <v>86</v>
      </c>
      <c r="F532" s="86">
        <v>59</v>
      </c>
      <c r="G532" s="86">
        <v>87</v>
      </c>
      <c r="I532" s="86">
        <v>0</v>
      </c>
    </row>
    <row r="533" spans="1:9">
      <c r="A533" s="86" t="s">
        <v>1532</v>
      </c>
      <c r="E533" s="86">
        <v>86</v>
      </c>
      <c r="F533" s="86">
        <v>59</v>
      </c>
      <c r="G533" s="86">
        <v>87</v>
      </c>
      <c r="I533" s="86" t="e">
        <v>#DIV/0!</v>
      </c>
    </row>
    <row r="534" spans="1:9">
      <c r="A534" s="86" t="s">
        <v>1531</v>
      </c>
      <c r="D534" s="86">
        <v>160</v>
      </c>
      <c r="E534" s="86">
        <v>86</v>
      </c>
      <c r="F534" s="86">
        <v>59</v>
      </c>
      <c r="G534" s="86">
        <v>86</v>
      </c>
      <c r="I534" s="86">
        <v>0</v>
      </c>
    </row>
    <row r="535" spans="1:9">
      <c r="A535" s="86" t="s">
        <v>1530</v>
      </c>
      <c r="D535" s="86">
        <v>168</v>
      </c>
      <c r="E535" s="86">
        <v>86</v>
      </c>
      <c r="F535" s="86">
        <v>59</v>
      </c>
      <c r="G535" s="86">
        <v>85</v>
      </c>
      <c r="I535" s="86">
        <v>0</v>
      </c>
    </row>
    <row r="536" spans="1:9">
      <c r="A536" s="86" t="s">
        <v>1529</v>
      </c>
      <c r="B536" s="86">
        <v>22</v>
      </c>
      <c r="D536" s="86">
        <v>165</v>
      </c>
      <c r="E536" s="86">
        <v>86</v>
      </c>
      <c r="F536" s="86">
        <v>60</v>
      </c>
      <c r="G536" s="86">
        <v>88</v>
      </c>
      <c r="I536" s="86">
        <v>0</v>
      </c>
    </row>
    <row r="537" spans="1:9">
      <c r="A537" s="86" t="s">
        <v>1528</v>
      </c>
      <c r="B537" s="86">
        <v>25</v>
      </c>
      <c r="D537" s="86">
        <v>162</v>
      </c>
      <c r="E537" s="86">
        <v>86</v>
      </c>
      <c r="F537" s="86">
        <v>60</v>
      </c>
      <c r="G537" s="86">
        <v>87</v>
      </c>
      <c r="I537" s="86">
        <v>0</v>
      </c>
    </row>
    <row r="538" spans="1:9">
      <c r="A538" s="86" t="s">
        <v>1527</v>
      </c>
      <c r="E538" s="86">
        <v>86</v>
      </c>
      <c r="F538" s="86">
        <v>61</v>
      </c>
      <c r="G538" s="86">
        <v>87</v>
      </c>
      <c r="I538" s="86" t="e">
        <v>#DIV/0!</v>
      </c>
    </row>
    <row r="539" spans="1:9">
      <c r="A539" s="86" t="s">
        <v>1526</v>
      </c>
      <c r="E539" s="86">
        <v>85</v>
      </c>
      <c r="F539" s="86">
        <v>52</v>
      </c>
      <c r="G539" s="86">
        <v>81</v>
      </c>
      <c r="I539" s="86" t="e">
        <v>#DIV/0!</v>
      </c>
    </row>
    <row r="540" spans="1:9">
      <c r="A540" s="86" t="s">
        <v>1525</v>
      </c>
      <c r="D540" s="86">
        <v>147</v>
      </c>
      <c r="E540" s="86">
        <v>85</v>
      </c>
      <c r="F540" s="86">
        <v>53</v>
      </c>
      <c r="G540" s="86">
        <v>81</v>
      </c>
      <c r="I540" s="86">
        <v>0</v>
      </c>
    </row>
    <row r="541" spans="1:9">
      <c r="A541" s="86" t="s">
        <v>1524</v>
      </c>
      <c r="B541" s="86">
        <v>14</v>
      </c>
      <c r="D541" s="86">
        <v>173</v>
      </c>
      <c r="E541" s="86">
        <v>85</v>
      </c>
      <c r="F541" s="86">
        <v>54</v>
      </c>
      <c r="G541" s="86">
        <v>83</v>
      </c>
      <c r="I541" s="86">
        <v>0</v>
      </c>
    </row>
    <row r="542" spans="1:9">
      <c r="A542" s="86" t="s">
        <v>1523</v>
      </c>
      <c r="D542" s="86">
        <v>166</v>
      </c>
      <c r="E542" s="86">
        <v>85</v>
      </c>
      <c r="F542" s="86">
        <v>54</v>
      </c>
      <c r="G542" s="86">
        <v>83</v>
      </c>
      <c r="I542" s="86">
        <v>0</v>
      </c>
    </row>
    <row r="543" spans="1:9">
      <c r="A543" s="86" t="s">
        <v>1522</v>
      </c>
      <c r="D543" s="86">
        <v>167</v>
      </c>
      <c r="E543" s="86">
        <v>85</v>
      </c>
      <c r="F543" s="86">
        <v>55</v>
      </c>
      <c r="G543" s="86">
        <v>85</v>
      </c>
      <c r="I543" s="86">
        <v>0</v>
      </c>
    </row>
    <row r="544" spans="1:9">
      <c r="A544" s="86" t="s">
        <v>1521</v>
      </c>
      <c r="B544" s="86">
        <v>16</v>
      </c>
      <c r="D544" s="86">
        <v>152</v>
      </c>
      <c r="E544" s="86">
        <v>85</v>
      </c>
      <c r="F544" s="86">
        <v>55</v>
      </c>
      <c r="G544" s="86">
        <v>85</v>
      </c>
      <c r="I544" s="86">
        <v>0</v>
      </c>
    </row>
    <row r="545" spans="1:9">
      <c r="A545" s="86" t="s">
        <v>1520</v>
      </c>
      <c r="B545" s="86">
        <v>24</v>
      </c>
      <c r="D545" s="86">
        <v>167</v>
      </c>
      <c r="E545" s="86">
        <v>85</v>
      </c>
      <c r="F545" s="86">
        <v>56</v>
      </c>
      <c r="G545" s="86">
        <v>88</v>
      </c>
      <c r="I545" s="86">
        <v>0</v>
      </c>
    </row>
    <row r="546" spans="1:9">
      <c r="A546" s="86" t="s">
        <v>1519</v>
      </c>
      <c r="D546" s="86">
        <v>156</v>
      </c>
      <c r="E546" s="86">
        <v>85</v>
      </c>
      <c r="F546" s="86">
        <v>56</v>
      </c>
      <c r="G546" s="86">
        <v>87</v>
      </c>
      <c r="I546" s="86">
        <v>0</v>
      </c>
    </row>
    <row r="547" spans="1:9">
      <c r="A547" s="86" t="s">
        <v>1518</v>
      </c>
      <c r="D547" s="86">
        <v>156</v>
      </c>
      <c r="E547" s="86">
        <v>85</v>
      </c>
      <c r="F547" s="86">
        <v>56</v>
      </c>
      <c r="G547" s="86">
        <v>86</v>
      </c>
      <c r="I547" s="86">
        <v>0</v>
      </c>
    </row>
    <row r="548" spans="1:9">
      <c r="A548" s="86" t="s">
        <v>1517</v>
      </c>
      <c r="D548" s="86">
        <v>152</v>
      </c>
      <c r="E548" s="86">
        <v>85</v>
      </c>
      <c r="F548" s="86">
        <v>56</v>
      </c>
      <c r="G548" s="86">
        <v>86</v>
      </c>
      <c r="I548" s="86">
        <v>0</v>
      </c>
    </row>
    <row r="549" spans="1:9">
      <c r="A549" s="86" t="s">
        <v>1516</v>
      </c>
      <c r="D549" s="86">
        <v>161.69999999999999</v>
      </c>
      <c r="E549" s="86">
        <v>85</v>
      </c>
      <c r="F549" s="86">
        <v>56</v>
      </c>
      <c r="G549" s="86">
        <v>83</v>
      </c>
      <c r="I549" s="86">
        <v>0</v>
      </c>
    </row>
    <row r="550" spans="1:9">
      <c r="A550" s="86" t="s">
        <v>1515</v>
      </c>
      <c r="E550" s="86">
        <v>85</v>
      </c>
      <c r="F550" s="86">
        <v>56</v>
      </c>
      <c r="G550" s="86">
        <v>83</v>
      </c>
      <c r="I550" s="86" t="e">
        <v>#DIV/0!</v>
      </c>
    </row>
    <row r="551" spans="1:9">
      <c r="A551" s="86" t="s">
        <v>1514</v>
      </c>
      <c r="D551" s="86">
        <v>161</v>
      </c>
      <c r="E551" s="86">
        <v>85</v>
      </c>
      <c r="F551" s="86">
        <v>56</v>
      </c>
      <c r="G551" s="86">
        <v>83</v>
      </c>
      <c r="I551" s="86">
        <v>0</v>
      </c>
    </row>
    <row r="552" spans="1:9">
      <c r="A552" s="86" t="s">
        <v>1513</v>
      </c>
      <c r="D552" s="86">
        <v>160</v>
      </c>
      <c r="E552" s="86">
        <v>85</v>
      </c>
      <c r="F552" s="86">
        <v>57</v>
      </c>
      <c r="G552" s="86">
        <v>89</v>
      </c>
      <c r="I552" s="86">
        <v>0</v>
      </c>
    </row>
    <row r="553" spans="1:9">
      <c r="A553" s="86" t="s">
        <v>1512</v>
      </c>
      <c r="D553" s="86">
        <v>163</v>
      </c>
      <c r="E553" s="86">
        <v>85</v>
      </c>
      <c r="F553" s="86">
        <v>57</v>
      </c>
      <c r="G553" s="86">
        <v>87</v>
      </c>
      <c r="I553" s="86">
        <v>0</v>
      </c>
    </row>
    <row r="554" spans="1:9">
      <c r="A554" s="86" t="s">
        <v>1511</v>
      </c>
      <c r="D554" s="86">
        <v>156</v>
      </c>
      <c r="E554" s="86">
        <v>85</v>
      </c>
      <c r="F554" s="86">
        <v>57</v>
      </c>
      <c r="G554" s="86">
        <v>86</v>
      </c>
      <c r="I554" s="86">
        <v>0</v>
      </c>
    </row>
    <row r="555" spans="1:9">
      <c r="A555" s="86" t="s">
        <v>1510</v>
      </c>
      <c r="E555" s="86">
        <v>85</v>
      </c>
      <c r="F555" s="86">
        <v>57</v>
      </c>
      <c r="G555" s="86">
        <v>86</v>
      </c>
      <c r="I555" s="86" t="e">
        <v>#DIV/0!</v>
      </c>
    </row>
    <row r="556" spans="1:9">
      <c r="A556" s="86" t="s">
        <v>1509</v>
      </c>
      <c r="B556" s="86">
        <v>17</v>
      </c>
      <c r="D556" s="86">
        <v>160</v>
      </c>
      <c r="E556" s="86">
        <v>85</v>
      </c>
      <c r="F556" s="86">
        <v>57</v>
      </c>
      <c r="G556" s="86">
        <v>85</v>
      </c>
      <c r="I556" s="86">
        <v>0</v>
      </c>
    </row>
    <row r="557" spans="1:9">
      <c r="A557" s="86" t="s">
        <v>1508</v>
      </c>
      <c r="B557" s="86">
        <v>15</v>
      </c>
      <c r="E557" s="86">
        <v>85</v>
      </c>
      <c r="F557" s="86">
        <v>57</v>
      </c>
      <c r="G557" s="86">
        <v>85</v>
      </c>
      <c r="I557" s="86" t="e">
        <v>#DIV/0!</v>
      </c>
    </row>
    <row r="558" spans="1:9">
      <c r="A558" s="86" t="s">
        <v>1507</v>
      </c>
      <c r="B558" s="86">
        <v>17</v>
      </c>
      <c r="D558" s="86">
        <v>162</v>
      </c>
      <c r="E558" s="86">
        <v>85</v>
      </c>
      <c r="F558" s="86">
        <v>57</v>
      </c>
      <c r="G558" s="86">
        <v>82</v>
      </c>
      <c r="I558" s="86">
        <v>0</v>
      </c>
    </row>
    <row r="559" spans="1:9">
      <c r="A559" s="86" t="s">
        <v>1506</v>
      </c>
      <c r="B559" s="86">
        <v>17</v>
      </c>
      <c r="D559" s="86">
        <v>158</v>
      </c>
      <c r="E559" s="86">
        <v>85</v>
      </c>
      <c r="F559" s="86">
        <v>57</v>
      </c>
      <c r="G559" s="86">
        <v>81</v>
      </c>
      <c r="I559" s="86">
        <v>0</v>
      </c>
    </row>
    <row r="560" spans="1:9">
      <c r="A560" s="86" t="s">
        <v>1505</v>
      </c>
      <c r="B560" s="86">
        <v>23</v>
      </c>
      <c r="D560" s="86">
        <v>168</v>
      </c>
      <c r="E560" s="86">
        <v>85</v>
      </c>
      <c r="F560" s="86">
        <v>57</v>
      </c>
      <c r="G560" s="86">
        <v>80</v>
      </c>
      <c r="I560" s="86">
        <v>0</v>
      </c>
    </row>
    <row r="561" spans="1:9">
      <c r="A561" s="86" t="s">
        <v>1504</v>
      </c>
      <c r="B561" s="86">
        <v>20</v>
      </c>
      <c r="D561" s="86">
        <v>166</v>
      </c>
      <c r="E561" s="86">
        <v>85</v>
      </c>
      <c r="F561" s="86">
        <v>58</v>
      </c>
      <c r="G561" s="86">
        <v>86</v>
      </c>
      <c r="I561" s="86">
        <v>0</v>
      </c>
    </row>
    <row r="562" spans="1:9">
      <c r="A562" s="86" t="s">
        <v>1503</v>
      </c>
      <c r="B562" s="86">
        <v>18</v>
      </c>
      <c r="D562" s="86">
        <v>160</v>
      </c>
      <c r="E562" s="86">
        <v>85</v>
      </c>
      <c r="F562" s="86">
        <v>58</v>
      </c>
      <c r="G562" s="86">
        <v>86</v>
      </c>
      <c r="I562" s="86">
        <v>0</v>
      </c>
    </row>
    <row r="563" spans="1:9">
      <c r="A563" s="86" t="s">
        <v>1502</v>
      </c>
      <c r="D563" s="86">
        <v>163</v>
      </c>
      <c r="E563" s="86">
        <v>85</v>
      </c>
      <c r="F563" s="86">
        <v>58</v>
      </c>
      <c r="G563" s="86">
        <v>85</v>
      </c>
      <c r="I563" s="86">
        <v>0</v>
      </c>
    </row>
    <row r="564" spans="1:9">
      <c r="A564" s="86" t="s">
        <v>1501</v>
      </c>
      <c r="B564" s="86">
        <v>20</v>
      </c>
      <c r="D564" s="86">
        <v>170</v>
      </c>
      <c r="E564" s="86">
        <v>85</v>
      </c>
      <c r="F564" s="86">
        <v>58</v>
      </c>
      <c r="G564" s="86">
        <v>84</v>
      </c>
      <c r="I564" s="86">
        <v>0</v>
      </c>
    </row>
    <row r="565" spans="1:9">
      <c r="A565" s="86" t="s">
        <v>1500</v>
      </c>
      <c r="B565" s="86">
        <v>16</v>
      </c>
      <c r="D565" s="86">
        <v>163</v>
      </c>
      <c r="E565" s="86">
        <v>85</v>
      </c>
      <c r="F565" s="86">
        <v>58</v>
      </c>
      <c r="G565" s="86">
        <v>84</v>
      </c>
      <c r="I565" s="86">
        <v>0</v>
      </c>
    </row>
    <row r="566" spans="1:9">
      <c r="A566" s="86" t="s">
        <v>1499</v>
      </c>
      <c r="B566" s="86">
        <v>15</v>
      </c>
      <c r="D566" s="86">
        <v>161</v>
      </c>
      <c r="E566" s="86">
        <v>85</v>
      </c>
      <c r="F566" s="86">
        <v>59</v>
      </c>
      <c r="G566" s="86">
        <v>88</v>
      </c>
      <c r="I566" s="86">
        <v>0</v>
      </c>
    </row>
    <row r="567" spans="1:9">
      <c r="A567" s="86" t="s">
        <v>1498</v>
      </c>
      <c r="D567" s="86">
        <v>159</v>
      </c>
      <c r="E567" s="86">
        <v>85</v>
      </c>
      <c r="F567" s="86">
        <v>59</v>
      </c>
      <c r="G567" s="86">
        <v>86</v>
      </c>
      <c r="I567" s="86">
        <v>0</v>
      </c>
    </row>
    <row r="568" spans="1:9">
      <c r="A568" s="86" t="s">
        <v>1497</v>
      </c>
      <c r="B568" s="86">
        <v>23</v>
      </c>
      <c r="D568" s="86">
        <v>156</v>
      </c>
      <c r="E568" s="86">
        <v>85</v>
      </c>
      <c r="F568" s="86">
        <v>59</v>
      </c>
      <c r="G568" s="86">
        <v>86</v>
      </c>
      <c r="I568" s="86">
        <v>0</v>
      </c>
    </row>
    <row r="569" spans="1:9">
      <c r="A569" s="86" t="s">
        <v>1496</v>
      </c>
      <c r="D569" s="86">
        <v>166</v>
      </c>
      <c r="E569" s="86">
        <v>85</v>
      </c>
      <c r="F569" s="86">
        <v>60</v>
      </c>
      <c r="G569" s="86">
        <v>88</v>
      </c>
      <c r="I569" s="86">
        <v>0</v>
      </c>
    </row>
    <row r="570" spans="1:9">
      <c r="A570" s="86" t="s">
        <v>1495</v>
      </c>
      <c r="B570" s="86">
        <v>15</v>
      </c>
      <c r="D570" s="86">
        <v>158</v>
      </c>
      <c r="E570" s="86">
        <v>85</v>
      </c>
      <c r="F570" s="86">
        <v>60</v>
      </c>
      <c r="G570" s="86">
        <v>83</v>
      </c>
      <c r="I570" s="86">
        <v>0</v>
      </c>
    </row>
    <row r="571" spans="1:9">
      <c r="A571" s="86" t="s">
        <v>1494</v>
      </c>
      <c r="D571" s="86">
        <v>166</v>
      </c>
      <c r="E571" s="86">
        <v>85</v>
      </c>
      <c r="F571" s="86">
        <v>61</v>
      </c>
      <c r="G571" s="86">
        <v>87</v>
      </c>
      <c r="I571" s="86">
        <v>0</v>
      </c>
    </row>
    <row r="572" spans="1:9">
      <c r="A572" s="86" t="s">
        <v>1493</v>
      </c>
      <c r="D572" s="86">
        <v>183</v>
      </c>
      <c r="E572" s="86">
        <v>85</v>
      </c>
      <c r="F572" s="86">
        <v>62</v>
      </c>
      <c r="G572" s="86">
        <v>85</v>
      </c>
      <c r="I572" s="86">
        <v>0</v>
      </c>
    </row>
    <row r="573" spans="1:9">
      <c r="A573" s="86" t="s">
        <v>1492</v>
      </c>
      <c r="B573" s="86">
        <v>17</v>
      </c>
      <c r="D573" s="86">
        <v>157</v>
      </c>
      <c r="E573" s="86">
        <v>84.6</v>
      </c>
      <c r="I573" s="86">
        <v>0</v>
      </c>
    </row>
    <row r="574" spans="1:9">
      <c r="A574" s="86" t="s">
        <v>1491</v>
      </c>
      <c r="B574" s="86">
        <v>29</v>
      </c>
      <c r="D574" s="86">
        <v>162</v>
      </c>
      <c r="E574" s="86">
        <v>84</v>
      </c>
      <c r="F574" s="86">
        <v>52</v>
      </c>
      <c r="G574" s="86">
        <v>85</v>
      </c>
      <c r="I574" s="86">
        <v>0</v>
      </c>
    </row>
    <row r="575" spans="1:9">
      <c r="A575" s="86" t="s">
        <v>1490</v>
      </c>
      <c r="B575" s="86">
        <v>17</v>
      </c>
      <c r="D575" s="86">
        <v>151</v>
      </c>
      <c r="E575" s="86">
        <v>84</v>
      </c>
      <c r="F575" s="86">
        <v>53</v>
      </c>
      <c r="G575" s="86">
        <v>83</v>
      </c>
      <c r="I575" s="86">
        <v>0</v>
      </c>
    </row>
    <row r="576" spans="1:9">
      <c r="A576" s="86" t="s">
        <v>1489</v>
      </c>
      <c r="D576" s="86">
        <v>157</v>
      </c>
      <c r="E576" s="86">
        <v>84</v>
      </c>
      <c r="F576" s="86">
        <v>54</v>
      </c>
      <c r="G576" s="86">
        <v>83</v>
      </c>
      <c r="I576" s="86">
        <v>0</v>
      </c>
    </row>
    <row r="577" spans="1:9">
      <c r="A577" s="86" t="s">
        <v>1488</v>
      </c>
      <c r="D577" s="86">
        <v>156.6</v>
      </c>
      <c r="E577" s="86">
        <v>84</v>
      </c>
      <c r="F577" s="86">
        <v>56</v>
      </c>
      <c r="G577" s="86">
        <v>88</v>
      </c>
      <c r="I577" s="86">
        <v>0</v>
      </c>
    </row>
    <row r="578" spans="1:9">
      <c r="A578" s="86" t="s">
        <v>1487</v>
      </c>
      <c r="D578" s="86">
        <v>163</v>
      </c>
      <c r="E578" s="86">
        <v>84</v>
      </c>
      <c r="F578" s="86">
        <v>56</v>
      </c>
      <c r="G578" s="86">
        <v>85</v>
      </c>
      <c r="I578" s="86">
        <v>0</v>
      </c>
    </row>
    <row r="579" spans="1:9">
      <c r="A579" s="86" t="s">
        <v>1486</v>
      </c>
      <c r="D579" s="86">
        <v>162.30000000000001</v>
      </c>
      <c r="E579" s="86">
        <v>84</v>
      </c>
      <c r="F579" s="86">
        <v>56</v>
      </c>
      <c r="G579" s="86">
        <v>85</v>
      </c>
      <c r="I579" s="86">
        <v>0</v>
      </c>
    </row>
    <row r="580" spans="1:9">
      <c r="A580" s="86" t="s">
        <v>1485</v>
      </c>
      <c r="D580" s="86">
        <v>162</v>
      </c>
      <c r="E580" s="86">
        <v>84</v>
      </c>
      <c r="F580" s="86">
        <v>56</v>
      </c>
      <c r="G580" s="86">
        <v>85</v>
      </c>
      <c r="I580" s="86">
        <v>0</v>
      </c>
    </row>
    <row r="581" spans="1:9">
      <c r="A581" s="86" t="s">
        <v>1484</v>
      </c>
      <c r="D581" s="86">
        <v>155.9</v>
      </c>
      <c r="E581" s="86">
        <v>84</v>
      </c>
      <c r="F581" s="86">
        <v>56</v>
      </c>
      <c r="G581" s="86">
        <v>85</v>
      </c>
      <c r="I581" s="86">
        <v>0</v>
      </c>
    </row>
    <row r="582" spans="1:9">
      <c r="A582" s="86" t="s">
        <v>1483</v>
      </c>
      <c r="D582" s="86">
        <v>158</v>
      </c>
      <c r="E582" s="86">
        <v>84</v>
      </c>
      <c r="F582" s="86">
        <v>56</v>
      </c>
      <c r="G582" s="86">
        <v>81</v>
      </c>
      <c r="I582" s="86">
        <v>0</v>
      </c>
    </row>
    <row r="583" spans="1:9">
      <c r="A583" s="86" t="s">
        <v>1482</v>
      </c>
      <c r="B583" s="86">
        <v>17</v>
      </c>
      <c r="D583" s="86">
        <v>165</v>
      </c>
      <c r="E583" s="86">
        <v>84</v>
      </c>
      <c r="F583" s="86">
        <v>57</v>
      </c>
      <c r="G583" s="86">
        <v>86</v>
      </c>
      <c r="I583" s="86">
        <v>0</v>
      </c>
    </row>
    <row r="584" spans="1:9">
      <c r="A584" s="86" t="s">
        <v>1481</v>
      </c>
      <c r="D584" s="86">
        <v>158</v>
      </c>
      <c r="E584" s="86">
        <v>84</v>
      </c>
      <c r="F584" s="86">
        <v>57</v>
      </c>
      <c r="G584" s="86">
        <v>83</v>
      </c>
      <c r="I584" s="86">
        <v>0</v>
      </c>
    </row>
    <row r="585" spans="1:9">
      <c r="A585" s="86" t="s">
        <v>1480</v>
      </c>
      <c r="B585" s="86">
        <v>14</v>
      </c>
      <c r="D585" s="86">
        <v>157</v>
      </c>
      <c r="E585" s="86">
        <v>84</v>
      </c>
      <c r="F585" s="86">
        <v>57</v>
      </c>
      <c r="G585" s="86">
        <v>81</v>
      </c>
      <c r="I585" s="86">
        <v>0</v>
      </c>
    </row>
    <row r="586" spans="1:9">
      <c r="A586" s="86" t="s">
        <v>1479</v>
      </c>
      <c r="B586" s="86">
        <v>17</v>
      </c>
      <c r="D586" s="86">
        <v>159</v>
      </c>
      <c r="E586" s="86">
        <v>84</v>
      </c>
      <c r="F586" s="86">
        <v>58</v>
      </c>
      <c r="G586" s="86">
        <v>88</v>
      </c>
      <c r="I586" s="86">
        <v>0</v>
      </c>
    </row>
    <row r="587" spans="1:9">
      <c r="A587" s="86" t="s">
        <v>1478</v>
      </c>
      <c r="B587" s="86">
        <v>17</v>
      </c>
      <c r="D587" s="86">
        <v>158</v>
      </c>
      <c r="E587" s="86">
        <v>84</v>
      </c>
      <c r="F587" s="86">
        <v>58</v>
      </c>
      <c r="G587" s="86">
        <v>84</v>
      </c>
      <c r="I587" s="86">
        <v>0</v>
      </c>
    </row>
    <row r="588" spans="1:9">
      <c r="A588" s="86" t="s">
        <v>1477</v>
      </c>
      <c r="D588" s="86">
        <v>155</v>
      </c>
      <c r="E588" s="86">
        <v>84</v>
      </c>
      <c r="F588" s="86">
        <v>58</v>
      </c>
      <c r="G588" s="86">
        <v>83</v>
      </c>
      <c r="I588" s="86">
        <v>0</v>
      </c>
    </row>
    <row r="589" spans="1:9">
      <c r="A589" s="86" t="s">
        <v>1476</v>
      </c>
      <c r="B589" s="86">
        <v>16</v>
      </c>
      <c r="D589" s="86">
        <v>162</v>
      </c>
      <c r="E589" s="86">
        <v>84</v>
      </c>
      <c r="F589" s="86">
        <v>59</v>
      </c>
      <c r="G589" s="86">
        <v>85</v>
      </c>
      <c r="I589" s="86">
        <v>0</v>
      </c>
    </row>
    <row r="590" spans="1:9">
      <c r="A590" s="86" t="s">
        <v>1475</v>
      </c>
      <c r="B590" s="86">
        <v>17</v>
      </c>
      <c r="D590" s="86">
        <v>158</v>
      </c>
      <c r="E590" s="86">
        <v>84</v>
      </c>
      <c r="F590" s="86">
        <v>59</v>
      </c>
      <c r="G590" s="86">
        <v>85</v>
      </c>
      <c r="I590" s="86">
        <v>0</v>
      </c>
    </row>
    <row r="591" spans="1:9">
      <c r="A591" s="86" t="s">
        <v>1474</v>
      </c>
      <c r="E591" s="86">
        <v>84</v>
      </c>
      <c r="F591" s="86">
        <v>59</v>
      </c>
      <c r="G591" s="86">
        <v>85</v>
      </c>
      <c r="I591" s="86" t="e">
        <v>#DIV/0!</v>
      </c>
    </row>
    <row r="592" spans="1:9">
      <c r="A592" s="86" t="s">
        <v>1473</v>
      </c>
      <c r="D592" s="86">
        <v>175</v>
      </c>
      <c r="E592" s="86">
        <v>84</v>
      </c>
      <c r="F592" s="86">
        <v>59</v>
      </c>
      <c r="G592" s="86">
        <v>82</v>
      </c>
      <c r="I592" s="86">
        <v>0</v>
      </c>
    </row>
    <row r="593" spans="1:9">
      <c r="A593" s="86" t="s">
        <v>1472</v>
      </c>
      <c r="B593" s="86">
        <v>19</v>
      </c>
      <c r="D593" s="86">
        <v>160</v>
      </c>
      <c r="E593" s="86">
        <v>84</v>
      </c>
      <c r="F593" s="86">
        <v>59</v>
      </c>
      <c r="G593" s="86">
        <v>81</v>
      </c>
      <c r="I593" s="86">
        <v>0</v>
      </c>
    </row>
    <row r="594" spans="1:9">
      <c r="A594" s="86" t="s">
        <v>1471</v>
      </c>
      <c r="D594" s="86">
        <v>170</v>
      </c>
      <c r="E594" s="86">
        <v>84</v>
      </c>
      <c r="F594" s="86">
        <v>60</v>
      </c>
      <c r="G594" s="86">
        <v>87</v>
      </c>
      <c r="I594" s="86">
        <v>0</v>
      </c>
    </row>
    <row r="595" spans="1:9">
      <c r="A595" s="86" t="s">
        <v>1470</v>
      </c>
      <c r="E595" s="86">
        <v>84</v>
      </c>
      <c r="F595" s="86">
        <v>60</v>
      </c>
      <c r="I595" s="86" t="e">
        <v>#DIV/0!</v>
      </c>
    </row>
    <row r="596" spans="1:9">
      <c r="A596" s="86" t="s">
        <v>1469</v>
      </c>
      <c r="B596" s="86">
        <v>17</v>
      </c>
      <c r="D596" s="86">
        <v>161</v>
      </c>
      <c r="E596" s="86">
        <v>84</v>
      </c>
      <c r="F596" s="86">
        <v>62</v>
      </c>
      <c r="G596" s="86">
        <v>89</v>
      </c>
      <c r="I596" s="86">
        <v>0</v>
      </c>
    </row>
    <row r="597" spans="1:9">
      <c r="A597" s="86" t="s">
        <v>1468</v>
      </c>
      <c r="D597" s="86">
        <v>155.30000000000001</v>
      </c>
      <c r="E597" s="86">
        <v>84</v>
      </c>
      <c r="F597" s="86">
        <v>62</v>
      </c>
      <c r="G597" s="86">
        <v>85</v>
      </c>
      <c r="I597" s="86">
        <v>0</v>
      </c>
    </row>
    <row r="598" spans="1:9">
      <c r="A598" s="86" t="s">
        <v>1467</v>
      </c>
      <c r="B598" s="86">
        <v>14</v>
      </c>
      <c r="E598" s="86">
        <v>83</v>
      </c>
      <c r="F598" s="86">
        <v>53</v>
      </c>
      <c r="G598" s="86">
        <v>85</v>
      </c>
      <c r="I598" s="86" t="e">
        <v>#DIV/0!</v>
      </c>
    </row>
    <row r="599" spans="1:9">
      <c r="A599" s="86" t="s">
        <v>1466</v>
      </c>
      <c r="D599" s="86">
        <v>160</v>
      </c>
      <c r="E599" s="86">
        <v>83</v>
      </c>
      <c r="F599" s="86">
        <v>55</v>
      </c>
      <c r="G599" s="86">
        <v>86</v>
      </c>
      <c r="I599" s="86">
        <v>0</v>
      </c>
    </row>
    <row r="600" spans="1:9">
      <c r="A600" s="86" t="s">
        <v>1465</v>
      </c>
      <c r="B600" s="86">
        <v>17</v>
      </c>
      <c r="D600" s="86">
        <v>158</v>
      </c>
      <c r="E600" s="86">
        <v>83</v>
      </c>
      <c r="F600" s="86">
        <v>55</v>
      </c>
      <c r="G600" s="86">
        <v>84</v>
      </c>
      <c r="I600" s="86">
        <v>0</v>
      </c>
    </row>
    <row r="601" spans="1:9">
      <c r="A601" s="86" t="s">
        <v>1464</v>
      </c>
      <c r="B601" s="86">
        <v>17</v>
      </c>
      <c r="D601" s="86">
        <v>163</v>
      </c>
      <c r="E601" s="86">
        <v>83</v>
      </c>
      <c r="F601" s="86">
        <v>56</v>
      </c>
      <c r="G601" s="86">
        <v>86</v>
      </c>
      <c r="I601" s="86">
        <v>0</v>
      </c>
    </row>
    <row r="602" spans="1:9">
      <c r="A602" s="86" t="s">
        <v>1463</v>
      </c>
      <c r="B602" s="86">
        <v>16</v>
      </c>
      <c r="D602" s="86">
        <v>158</v>
      </c>
      <c r="E602" s="86">
        <v>83</v>
      </c>
      <c r="F602" s="86">
        <v>56</v>
      </c>
      <c r="G602" s="86">
        <v>84</v>
      </c>
      <c r="I602" s="86">
        <v>0</v>
      </c>
    </row>
    <row r="603" spans="1:9">
      <c r="A603" s="86" t="s">
        <v>1462</v>
      </c>
      <c r="B603" s="86">
        <v>18</v>
      </c>
      <c r="D603" s="86">
        <v>160</v>
      </c>
      <c r="E603" s="86">
        <v>83</v>
      </c>
      <c r="F603" s="86">
        <v>56</v>
      </c>
      <c r="G603" s="86">
        <v>83</v>
      </c>
      <c r="I603" s="86">
        <v>0</v>
      </c>
    </row>
    <row r="604" spans="1:9">
      <c r="A604" s="86" t="s">
        <v>1461</v>
      </c>
      <c r="D604" s="86">
        <v>164</v>
      </c>
      <c r="E604" s="86">
        <v>83</v>
      </c>
      <c r="F604" s="86">
        <v>56</v>
      </c>
      <c r="G604" s="86">
        <v>82</v>
      </c>
      <c r="I604" s="86">
        <v>0</v>
      </c>
    </row>
    <row r="605" spans="1:9">
      <c r="A605" s="86" t="s">
        <v>1460</v>
      </c>
      <c r="D605" s="86">
        <v>152</v>
      </c>
      <c r="E605" s="86">
        <v>83</v>
      </c>
      <c r="F605" s="86">
        <v>56</v>
      </c>
      <c r="G605" s="86">
        <v>82</v>
      </c>
      <c r="I605" s="86">
        <v>0</v>
      </c>
    </row>
    <row r="606" spans="1:9">
      <c r="A606" s="86" t="s">
        <v>1459</v>
      </c>
      <c r="B606" s="86">
        <v>16</v>
      </c>
      <c r="D606" s="86">
        <v>158</v>
      </c>
      <c r="E606" s="86">
        <v>83</v>
      </c>
      <c r="F606" s="86">
        <v>56</v>
      </c>
      <c r="G606" s="86">
        <v>80</v>
      </c>
      <c r="I606" s="86">
        <v>0</v>
      </c>
    </row>
    <row r="607" spans="1:9">
      <c r="A607" s="86" t="s">
        <v>1458</v>
      </c>
      <c r="D607" s="86">
        <v>165</v>
      </c>
      <c r="E607" s="86">
        <v>83</v>
      </c>
      <c r="F607" s="86">
        <v>56</v>
      </c>
      <c r="G607" s="86">
        <v>79</v>
      </c>
      <c r="I607" s="86">
        <v>0</v>
      </c>
    </row>
    <row r="608" spans="1:9">
      <c r="A608" s="86" t="s">
        <v>1457</v>
      </c>
      <c r="D608" s="86">
        <v>170</v>
      </c>
      <c r="E608" s="86">
        <v>83</v>
      </c>
      <c r="F608" s="86">
        <v>57</v>
      </c>
      <c r="G608" s="86">
        <v>88</v>
      </c>
      <c r="I608" s="86">
        <v>0</v>
      </c>
    </row>
    <row r="609" spans="1:9">
      <c r="A609" s="86" t="s">
        <v>1456</v>
      </c>
      <c r="B609" s="86">
        <v>19</v>
      </c>
      <c r="D609" s="86">
        <v>168</v>
      </c>
      <c r="E609" s="86">
        <v>83</v>
      </c>
      <c r="F609" s="86">
        <v>57</v>
      </c>
      <c r="G609" s="86">
        <v>86</v>
      </c>
      <c r="I609" s="86">
        <v>0</v>
      </c>
    </row>
    <row r="610" spans="1:9">
      <c r="A610" s="86" t="s">
        <v>1455</v>
      </c>
      <c r="D610" s="86">
        <v>158</v>
      </c>
      <c r="E610" s="86">
        <v>83</v>
      </c>
      <c r="F610" s="86">
        <v>57</v>
      </c>
      <c r="G610" s="86">
        <v>86</v>
      </c>
      <c r="I610" s="86">
        <v>0</v>
      </c>
    </row>
    <row r="611" spans="1:9">
      <c r="A611" s="86" t="s">
        <v>1454</v>
      </c>
      <c r="B611" s="86">
        <v>16</v>
      </c>
      <c r="D611" s="86">
        <v>166</v>
      </c>
      <c r="E611" s="86">
        <v>83</v>
      </c>
      <c r="F611" s="86">
        <v>57</v>
      </c>
      <c r="G611" s="86">
        <v>86</v>
      </c>
      <c r="I611" s="86">
        <v>0</v>
      </c>
    </row>
    <row r="612" spans="1:9">
      <c r="A612" s="86" t="s">
        <v>1453</v>
      </c>
      <c r="D612" s="86">
        <v>155</v>
      </c>
      <c r="E612" s="86">
        <v>83</v>
      </c>
      <c r="F612" s="86">
        <v>57</v>
      </c>
      <c r="G612" s="86">
        <v>86</v>
      </c>
      <c r="I612" s="86">
        <v>0</v>
      </c>
    </row>
    <row r="613" spans="1:9">
      <c r="A613" s="86" t="s">
        <v>1452</v>
      </c>
      <c r="D613" s="86">
        <v>150</v>
      </c>
      <c r="E613" s="86">
        <v>83</v>
      </c>
      <c r="F613" s="86">
        <v>57</v>
      </c>
      <c r="G613" s="86">
        <v>86</v>
      </c>
      <c r="I613" s="86">
        <v>0</v>
      </c>
    </row>
    <row r="614" spans="1:9">
      <c r="A614" s="86" t="s">
        <v>1451</v>
      </c>
      <c r="B614" s="86">
        <v>21</v>
      </c>
      <c r="D614" s="86">
        <v>165</v>
      </c>
      <c r="E614" s="86">
        <v>83</v>
      </c>
      <c r="F614" s="86">
        <v>57</v>
      </c>
      <c r="G614" s="86">
        <v>84</v>
      </c>
      <c r="I614" s="86">
        <v>0</v>
      </c>
    </row>
    <row r="615" spans="1:9">
      <c r="A615" s="86" t="s">
        <v>1450</v>
      </c>
      <c r="B615" s="86">
        <v>14</v>
      </c>
      <c r="D615" s="86">
        <v>163</v>
      </c>
      <c r="E615" s="86">
        <v>83</v>
      </c>
      <c r="F615" s="86">
        <v>57</v>
      </c>
      <c r="G615" s="86">
        <v>84</v>
      </c>
      <c r="I615" s="86">
        <v>0</v>
      </c>
    </row>
    <row r="616" spans="1:9">
      <c r="A616" s="86" t="s">
        <v>1449</v>
      </c>
      <c r="B616" s="86">
        <v>17</v>
      </c>
      <c r="D616" s="86">
        <v>160</v>
      </c>
      <c r="E616" s="86">
        <v>83</v>
      </c>
      <c r="F616" s="86">
        <v>57</v>
      </c>
      <c r="G616" s="86">
        <v>84</v>
      </c>
      <c r="I616" s="86">
        <v>0</v>
      </c>
    </row>
    <row r="617" spans="1:9">
      <c r="A617" s="86" t="s">
        <v>1448</v>
      </c>
      <c r="B617" s="86">
        <v>17</v>
      </c>
      <c r="D617" s="86">
        <v>158</v>
      </c>
      <c r="E617" s="86">
        <v>83</v>
      </c>
      <c r="F617" s="86">
        <v>57</v>
      </c>
      <c r="G617" s="86">
        <v>84</v>
      </c>
      <c r="I617" s="86">
        <v>0</v>
      </c>
    </row>
    <row r="618" spans="1:9">
      <c r="A618" s="86" t="s">
        <v>1447</v>
      </c>
      <c r="E618" s="86">
        <v>83</v>
      </c>
      <c r="F618" s="86">
        <v>57</v>
      </c>
      <c r="G618" s="86">
        <v>82</v>
      </c>
      <c r="I618" s="86" t="e">
        <v>#DIV/0!</v>
      </c>
    </row>
    <row r="619" spans="1:9">
      <c r="A619" s="86" t="s">
        <v>1446</v>
      </c>
      <c r="E619" s="86">
        <v>83</v>
      </c>
      <c r="F619" s="86">
        <v>57</v>
      </c>
      <c r="G619" s="86">
        <v>82</v>
      </c>
      <c r="I619" s="86" t="e">
        <v>#DIV/0!</v>
      </c>
    </row>
    <row r="620" spans="1:9">
      <c r="A620" s="86" t="s">
        <v>1445</v>
      </c>
      <c r="E620" s="86">
        <v>83</v>
      </c>
      <c r="F620" s="86">
        <v>57</v>
      </c>
      <c r="G620" s="86">
        <v>80</v>
      </c>
      <c r="I620" s="86" t="e">
        <v>#DIV/0!</v>
      </c>
    </row>
    <row r="621" spans="1:9">
      <c r="A621" s="86" t="s">
        <v>1444</v>
      </c>
      <c r="D621" s="86">
        <v>162</v>
      </c>
      <c r="E621" s="86">
        <v>83</v>
      </c>
      <c r="F621" s="86">
        <v>58</v>
      </c>
      <c r="G621" s="86">
        <v>88</v>
      </c>
      <c r="I621" s="86">
        <v>0</v>
      </c>
    </row>
    <row r="622" spans="1:9">
      <c r="A622" s="86" t="s">
        <v>1443</v>
      </c>
      <c r="D622" s="86">
        <v>157</v>
      </c>
      <c r="E622" s="86">
        <v>83</v>
      </c>
      <c r="F622" s="86">
        <v>58</v>
      </c>
      <c r="G622" s="86">
        <v>88</v>
      </c>
      <c r="I622" s="86">
        <v>0</v>
      </c>
    </row>
    <row r="623" spans="1:9">
      <c r="A623" s="86" t="s">
        <v>1442</v>
      </c>
      <c r="D623" s="86">
        <v>159</v>
      </c>
      <c r="E623" s="86">
        <v>83</v>
      </c>
      <c r="F623" s="86">
        <v>58</v>
      </c>
      <c r="G623" s="86">
        <v>85</v>
      </c>
      <c r="I623" s="86">
        <v>0</v>
      </c>
    </row>
    <row r="624" spans="1:9">
      <c r="A624" s="86" t="s">
        <v>1441</v>
      </c>
      <c r="D624" s="86">
        <v>154</v>
      </c>
      <c r="E624" s="86">
        <v>83</v>
      </c>
      <c r="F624" s="86">
        <v>58</v>
      </c>
      <c r="G624" s="86">
        <v>85</v>
      </c>
      <c r="I624" s="86">
        <v>0</v>
      </c>
    </row>
    <row r="625" spans="1:9">
      <c r="A625" s="86" t="s">
        <v>1440</v>
      </c>
      <c r="E625" s="86">
        <v>83</v>
      </c>
      <c r="F625" s="86">
        <v>58</v>
      </c>
      <c r="G625" s="86">
        <v>84</v>
      </c>
      <c r="I625" s="86" t="e">
        <v>#DIV/0!</v>
      </c>
    </row>
    <row r="626" spans="1:9">
      <c r="A626" s="86" t="s">
        <v>1439</v>
      </c>
      <c r="D626" s="86">
        <v>159</v>
      </c>
      <c r="E626" s="86">
        <v>83</v>
      </c>
      <c r="F626" s="86">
        <v>58</v>
      </c>
      <c r="G626" s="86">
        <v>84</v>
      </c>
      <c r="I626" s="86">
        <v>0</v>
      </c>
    </row>
    <row r="627" spans="1:9">
      <c r="A627" s="86" t="s">
        <v>1438</v>
      </c>
      <c r="B627" s="86">
        <v>17</v>
      </c>
      <c r="D627" s="86">
        <v>154</v>
      </c>
      <c r="E627" s="86">
        <v>83</v>
      </c>
      <c r="F627" s="86">
        <v>58</v>
      </c>
      <c r="G627" s="86">
        <v>84</v>
      </c>
      <c r="I627" s="86">
        <v>0</v>
      </c>
    </row>
    <row r="628" spans="1:9">
      <c r="A628" s="86" t="s">
        <v>1437</v>
      </c>
      <c r="D628" s="86">
        <v>162</v>
      </c>
      <c r="E628" s="86">
        <v>83</v>
      </c>
      <c r="F628" s="86">
        <v>59</v>
      </c>
      <c r="G628" s="86">
        <v>84</v>
      </c>
      <c r="I628" s="86">
        <v>0</v>
      </c>
    </row>
    <row r="629" spans="1:9">
      <c r="A629" s="86" t="s">
        <v>1436</v>
      </c>
      <c r="B629" s="86">
        <v>18</v>
      </c>
      <c r="D629" s="86">
        <v>168</v>
      </c>
      <c r="E629" s="86">
        <v>83</v>
      </c>
      <c r="F629" s="86">
        <v>60</v>
      </c>
      <c r="G629" s="86">
        <v>85</v>
      </c>
      <c r="I629" s="86">
        <v>0</v>
      </c>
    </row>
    <row r="630" spans="1:9">
      <c r="A630" s="86" t="s">
        <v>1435</v>
      </c>
      <c r="B630" s="86">
        <v>17</v>
      </c>
      <c r="D630" s="86">
        <v>162</v>
      </c>
      <c r="E630" s="86">
        <v>83</v>
      </c>
      <c r="F630" s="86">
        <v>60</v>
      </c>
      <c r="G630" s="86">
        <v>85</v>
      </c>
      <c r="I630" s="86">
        <v>0</v>
      </c>
    </row>
    <row r="631" spans="1:9">
      <c r="A631" s="86" t="s">
        <v>1434</v>
      </c>
      <c r="E631" s="86">
        <v>83</v>
      </c>
      <c r="F631" s="86">
        <v>60</v>
      </c>
      <c r="G631" s="86">
        <v>85</v>
      </c>
      <c r="I631" s="86" t="e">
        <v>#DIV/0!</v>
      </c>
    </row>
    <row r="632" spans="1:9">
      <c r="A632" s="86" t="s">
        <v>1433</v>
      </c>
      <c r="B632" s="86">
        <v>17</v>
      </c>
      <c r="D632" s="86">
        <v>155</v>
      </c>
      <c r="E632" s="86">
        <v>82</v>
      </c>
      <c r="F632" s="86">
        <v>50</v>
      </c>
      <c r="G632" s="86">
        <v>81</v>
      </c>
      <c r="I632" s="86">
        <v>0</v>
      </c>
    </row>
    <row r="633" spans="1:9">
      <c r="A633" s="86" t="s">
        <v>1432</v>
      </c>
      <c r="E633" s="86">
        <v>82</v>
      </c>
      <c r="F633" s="86">
        <v>52</v>
      </c>
      <c r="G633" s="86">
        <v>80</v>
      </c>
      <c r="I633" s="86" t="e">
        <v>#DIV/0!</v>
      </c>
    </row>
    <row r="634" spans="1:9">
      <c r="A634" s="86" t="s">
        <v>1431</v>
      </c>
      <c r="B634" s="86">
        <v>16</v>
      </c>
      <c r="D634" s="86">
        <v>161</v>
      </c>
      <c r="E634" s="86">
        <v>82</v>
      </c>
      <c r="F634" s="86">
        <v>55</v>
      </c>
      <c r="G634" s="86">
        <v>85</v>
      </c>
      <c r="I634" s="86">
        <v>0</v>
      </c>
    </row>
    <row r="635" spans="1:9">
      <c r="A635" s="86" t="s">
        <v>1430</v>
      </c>
      <c r="D635" s="86">
        <v>159.80000000000001</v>
      </c>
      <c r="E635" s="86">
        <v>82</v>
      </c>
      <c r="F635" s="86">
        <v>55</v>
      </c>
      <c r="G635" s="86">
        <v>83</v>
      </c>
      <c r="I635" s="86">
        <v>0</v>
      </c>
    </row>
    <row r="636" spans="1:9">
      <c r="A636" s="86" t="s">
        <v>1429</v>
      </c>
      <c r="D636" s="86">
        <v>158</v>
      </c>
      <c r="E636" s="86">
        <v>82</v>
      </c>
      <c r="F636" s="86">
        <v>55</v>
      </c>
      <c r="G636" s="86">
        <v>84</v>
      </c>
      <c r="I636" s="86">
        <v>0</v>
      </c>
    </row>
    <row r="637" spans="1:9">
      <c r="A637" s="86" t="s">
        <v>1428</v>
      </c>
      <c r="E637" s="86">
        <v>82</v>
      </c>
      <c r="F637" s="86">
        <v>55</v>
      </c>
      <c r="G637" s="86">
        <v>81</v>
      </c>
      <c r="I637" s="86" t="e">
        <v>#DIV/0!</v>
      </c>
    </row>
    <row r="638" spans="1:9">
      <c r="A638" s="86" t="s">
        <v>1427</v>
      </c>
      <c r="B638" s="86">
        <v>15</v>
      </c>
      <c r="D638" s="86">
        <v>166</v>
      </c>
      <c r="E638" s="86">
        <v>82</v>
      </c>
      <c r="F638" s="86">
        <v>56</v>
      </c>
      <c r="G638" s="86">
        <v>85</v>
      </c>
      <c r="I638" s="86">
        <v>0</v>
      </c>
    </row>
    <row r="639" spans="1:9">
      <c r="A639" s="86" t="s">
        <v>1426</v>
      </c>
      <c r="B639" s="86">
        <v>17</v>
      </c>
      <c r="D639" s="86">
        <v>162</v>
      </c>
      <c r="E639" s="86">
        <v>82</v>
      </c>
      <c r="F639" s="86">
        <v>56</v>
      </c>
      <c r="G639" s="86">
        <v>84</v>
      </c>
      <c r="I639" s="86">
        <v>0</v>
      </c>
    </row>
    <row r="640" spans="1:9">
      <c r="A640" s="86" t="s">
        <v>1425</v>
      </c>
      <c r="B640" s="86">
        <v>17</v>
      </c>
      <c r="D640" s="86">
        <v>158</v>
      </c>
      <c r="E640" s="86">
        <v>82</v>
      </c>
      <c r="F640" s="86">
        <v>56</v>
      </c>
      <c r="G640" s="86">
        <v>84</v>
      </c>
      <c r="I640" s="86">
        <v>0</v>
      </c>
    </row>
    <row r="641" spans="1:9">
      <c r="A641" s="86" t="s">
        <v>1424</v>
      </c>
      <c r="D641" s="86">
        <v>156</v>
      </c>
      <c r="E641" s="86">
        <v>82</v>
      </c>
      <c r="F641" s="86">
        <v>56</v>
      </c>
      <c r="G641" s="86">
        <v>83</v>
      </c>
      <c r="I641" s="86">
        <v>0</v>
      </c>
    </row>
    <row r="642" spans="1:9">
      <c r="A642" s="86" t="s">
        <v>1423</v>
      </c>
      <c r="E642" s="86">
        <v>82</v>
      </c>
      <c r="F642" s="86">
        <v>56</v>
      </c>
      <c r="G642" s="86">
        <v>83</v>
      </c>
      <c r="I642" s="86" t="e">
        <v>#DIV/0!</v>
      </c>
    </row>
    <row r="643" spans="1:9">
      <c r="A643" s="86" t="s">
        <v>1422</v>
      </c>
      <c r="B643" s="86">
        <v>17</v>
      </c>
      <c r="D643" s="86">
        <v>155</v>
      </c>
      <c r="E643" s="86">
        <v>82</v>
      </c>
      <c r="F643" s="86">
        <v>56</v>
      </c>
      <c r="G643" s="86">
        <v>81</v>
      </c>
      <c r="I643" s="86">
        <v>0</v>
      </c>
    </row>
    <row r="644" spans="1:9">
      <c r="A644" s="86" t="s">
        <v>1421</v>
      </c>
      <c r="B644" s="86">
        <v>16</v>
      </c>
      <c r="D644" s="86">
        <v>165</v>
      </c>
      <c r="E644" s="86">
        <v>82</v>
      </c>
      <c r="F644" s="86">
        <v>56</v>
      </c>
      <c r="G644" s="86">
        <v>80</v>
      </c>
      <c r="I644" s="86">
        <v>0</v>
      </c>
    </row>
    <row r="645" spans="1:9">
      <c r="A645" s="86" t="s">
        <v>1420</v>
      </c>
      <c r="B645" s="86">
        <v>10</v>
      </c>
      <c r="D645" s="86">
        <v>160</v>
      </c>
      <c r="E645" s="86">
        <v>82</v>
      </c>
      <c r="F645" s="86">
        <v>56</v>
      </c>
      <c r="G645" s="86">
        <v>85</v>
      </c>
      <c r="I645" s="86">
        <v>0</v>
      </c>
    </row>
    <row r="646" spans="1:9">
      <c r="A646" s="86" t="s">
        <v>1419</v>
      </c>
      <c r="D646" s="86">
        <v>151</v>
      </c>
      <c r="E646" s="86">
        <v>82</v>
      </c>
      <c r="F646" s="86">
        <v>56</v>
      </c>
      <c r="G646" s="86">
        <v>83</v>
      </c>
      <c r="I646" s="86">
        <v>0</v>
      </c>
    </row>
    <row r="647" spans="1:9">
      <c r="A647" s="86" t="s">
        <v>1418</v>
      </c>
      <c r="D647" s="86">
        <v>162</v>
      </c>
      <c r="E647" s="86">
        <v>82</v>
      </c>
      <c r="F647" s="86">
        <v>56</v>
      </c>
      <c r="G647" s="86">
        <v>82</v>
      </c>
      <c r="I647" s="86">
        <v>0</v>
      </c>
    </row>
    <row r="648" spans="1:9">
      <c r="A648" s="86" t="s">
        <v>1417</v>
      </c>
      <c r="D648" s="86">
        <v>162</v>
      </c>
      <c r="E648" s="86">
        <v>82</v>
      </c>
      <c r="F648" s="86">
        <v>57</v>
      </c>
      <c r="G648" s="86">
        <v>87</v>
      </c>
      <c r="I648" s="86">
        <v>0</v>
      </c>
    </row>
    <row r="649" spans="1:9">
      <c r="A649" s="86" t="s">
        <v>1416</v>
      </c>
      <c r="B649" s="86">
        <v>16</v>
      </c>
      <c r="D649" s="86">
        <v>159</v>
      </c>
      <c r="E649" s="86">
        <v>82</v>
      </c>
      <c r="F649" s="86">
        <v>57</v>
      </c>
      <c r="G649" s="86">
        <v>85</v>
      </c>
      <c r="I649" s="86">
        <v>0</v>
      </c>
    </row>
    <row r="650" spans="1:9">
      <c r="A650" s="86" t="s">
        <v>1415</v>
      </c>
      <c r="D650" s="86">
        <v>168</v>
      </c>
      <c r="E650" s="86">
        <v>82</v>
      </c>
      <c r="F650" s="86">
        <v>57</v>
      </c>
      <c r="G650" s="86">
        <v>84</v>
      </c>
      <c r="I650" s="86">
        <v>0</v>
      </c>
    </row>
    <row r="651" spans="1:9">
      <c r="A651" s="86" t="s">
        <v>1414</v>
      </c>
      <c r="B651" s="86">
        <v>18</v>
      </c>
      <c r="D651" s="86">
        <v>162</v>
      </c>
      <c r="E651" s="86">
        <v>82</v>
      </c>
      <c r="F651" s="86">
        <v>57</v>
      </c>
      <c r="G651" s="86">
        <v>83</v>
      </c>
      <c r="I651" s="86">
        <v>0</v>
      </c>
    </row>
    <row r="652" spans="1:9">
      <c r="A652" s="86" t="s">
        <v>1413</v>
      </c>
      <c r="B652" s="86">
        <v>16</v>
      </c>
      <c r="D652" s="86">
        <v>160</v>
      </c>
      <c r="E652" s="86">
        <v>82</v>
      </c>
      <c r="F652" s="86">
        <v>57</v>
      </c>
      <c r="G652" s="86">
        <v>83</v>
      </c>
      <c r="I652" s="86">
        <v>0</v>
      </c>
    </row>
    <row r="653" spans="1:9">
      <c r="A653" s="86" t="s">
        <v>1412</v>
      </c>
      <c r="D653" s="86">
        <v>151.9</v>
      </c>
      <c r="E653" s="86">
        <v>82</v>
      </c>
      <c r="F653" s="86">
        <v>57</v>
      </c>
      <c r="G653" s="86">
        <v>82</v>
      </c>
      <c r="I653" s="86">
        <v>0</v>
      </c>
    </row>
    <row r="654" spans="1:9">
      <c r="A654" s="86" t="s">
        <v>1411</v>
      </c>
      <c r="B654" s="86">
        <v>18</v>
      </c>
      <c r="D654" s="86">
        <v>170</v>
      </c>
      <c r="E654" s="86">
        <v>82</v>
      </c>
      <c r="F654" s="86">
        <v>58</v>
      </c>
      <c r="G654" s="86">
        <v>84</v>
      </c>
      <c r="I654" s="86">
        <v>0</v>
      </c>
    </row>
    <row r="655" spans="1:9">
      <c r="A655" s="86" t="s">
        <v>1410</v>
      </c>
      <c r="B655" s="86">
        <v>18</v>
      </c>
      <c r="D655" s="86">
        <v>165</v>
      </c>
      <c r="E655" s="86">
        <v>82</v>
      </c>
      <c r="F655" s="86">
        <v>58</v>
      </c>
      <c r="G655" s="86">
        <v>82</v>
      </c>
      <c r="I655" s="86">
        <v>0</v>
      </c>
    </row>
    <row r="656" spans="1:9">
      <c r="A656" s="86" t="s">
        <v>1409</v>
      </c>
      <c r="D656" s="86">
        <v>158</v>
      </c>
      <c r="E656" s="86">
        <v>82</v>
      </c>
      <c r="F656" s="86">
        <v>59</v>
      </c>
      <c r="G656" s="86">
        <v>85</v>
      </c>
      <c r="I656" s="86">
        <v>0</v>
      </c>
    </row>
    <row r="657" spans="1:9">
      <c r="A657" s="86" t="s">
        <v>1408</v>
      </c>
      <c r="D657" s="86">
        <v>160</v>
      </c>
      <c r="E657" s="86">
        <v>82</v>
      </c>
      <c r="F657" s="86">
        <v>59</v>
      </c>
      <c r="G657" s="86">
        <v>84</v>
      </c>
      <c r="I657" s="86">
        <v>0</v>
      </c>
    </row>
    <row r="658" spans="1:9">
      <c r="A658" s="86" t="s">
        <v>1407</v>
      </c>
      <c r="D658" s="86">
        <v>155</v>
      </c>
      <c r="E658" s="86">
        <v>82</v>
      </c>
      <c r="F658" s="86">
        <v>60</v>
      </c>
      <c r="G658" s="86">
        <v>85</v>
      </c>
      <c r="I658" s="86">
        <v>0</v>
      </c>
    </row>
    <row r="659" spans="1:9">
      <c r="A659" s="86" t="s">
        <v>1406</v>
      </c>
      <c r="B659" s="86">
        <v>16</v>
      </c>
      <c r="D659" s="86">
        <v>156</v>
      </c>
      <c r="E659" s="86">
        <v>82</v>
      </c>
      <c r="F659" s="86">
        <v>60</v>
      </c>
      <c r="G659" s="86">
        <v>83</v>
      </c>
      <c r="I659" s="86">
        <v>0</v>
      </c>
    </row>
    <row r="660" spans="1:9">
      <c r="A660" s="86" t="s">
        <v>1405</v>
      </c>
      <c r="B660" s="86">
        <v>17</v>
      </c>
      <c r="D660" s="86">
        <v>158</v>
      </c>
      <c r="E660" s="86">
        <v>82</v>
      </c>
      <c r="F660" s="86">
        <v>61</v>
      </c>
      <c r="G660" s="86">
        <v>85</v>
      </c>
      <c r="I660" s="86">
        <v>0</v>
      </c>
    </row>
    <row r="661" spans="1:9">
      <c r="A661" s="86" t="s">
        <v>1404</v>
      </c>
      <c r="D661" s="86">
        <v>163.4</v>
      </c>
      <c r="E661" s="86">
        <v>82</v>
      </c>
      <c r="F661" s="86">
        <v>62</v>
      </c>
      <c r="G661" s="86">
        <v>84</v>
      </c>
      <c r="I661" s="86">
        <v>0</v>
      </c>
    </row>
    <row r="662" spans="1:9">
      <c r="A662" s="86" t="s">
        <v>1403</v>
      </c>
      <c r="D662" s="86">
        <v>161.4</v>
      </c>
      <c r="E662" s="86">
        <v>82</v>
      </c>
      <c r="F662" s="86">
        <v>64</v>
      </c>
      <c r="G662" s="86">
        <v>88</v>
      </c>
      <c r="I662" s="86">
        <v>0</v>
      </c>
    </row>
    <row r="663" spans="1:9">
      <c r="A663" s="86" t="s">
        <v>1402</v>
      </c>
      <c r="D663" s="86">
        <v>154.30000000000001</v>
      </c>
      <c r="E663" s="86">
        <v>81</v>
      </c>
      <c r="F663" s="86">
        <v>55</v>
      </c>
      <c r="G663" s="86">
        <v>80</v>
      </c>
      <c r="I663" s="86">
        <v>0</v>
      </c>
    </row>
    <row r="664" spans="1:9">
      <c r="A664" s="86" t="s">
        <v>1401</v>
      </c>
      <c r="D664" s="86">
        <v>157</v>
      </c>
      <c r="E664" s="86">
        <v>81</v>
      </c>
      <c r="F664" s="86">
        <v>56</v>
      </c>
      <c r="G664" s="86">
        <v>78</v>
      </c>
      <c r="I664" s="86">
        <v>0</v>
      </c>
    </row>
    <row r="665" spans="1:9">
      <c r="A665" s="86" t="s">
        <v>1400</v>
      </c>
      <c r="B665" s="86">
        <v>17</v>
      </c>
      <c r="D665" s="86">
        <v>162</v>
      </c>
      <c r="E665" s="86">
        <v>81</v>
      </c>
      <c r="F665" s="86">
        <v>57</v>
      </c>
      <c r="G665" s="86">
        <v>83</v>
      </c>
      <c r="I665" s="86">
        <v>0</v>
      </c>
    </row>
    <row r="666" spans="1:9">
      <c r="A666" s="86" t="s">
        <v>1399</v>
      </c>
      <c r="D666" s="86">
        <v>160</v>
      </c>
      <c r="E666" s="86">
        <v>81</v>
      </c>
      <c r="F666" s="86">
        <v>58</v>
      </c>
      <c r="G666" s="86">
        <v>83</v>
      </c>
      <c r="I666" s="86">
        <v>0</v>
      </c>
    </row>
    <row r="667" spans="1:9">
      <c r="A667" s="86" t="s">
        <v>1398</v>
      </c>
      <c r="B667" s="86">
        <v>15</v>
      </c>
      <c r="D667" s="86">
        <v>167</v>
      </c>
      <c r="E667" s="86">
        <v>81</v>
      </c>
      <c r="F667" s="86">
        <v>58</v>
      </c>
      <c r="G667" s="86">
        <v>82</v>
      </c>
      <c r="I667" s="86">
        <v>0</v>
      </c>
    </row>
    <row r="668" spans="1:9">
      <c r="A668" s="86" t="s">
        <v>1397</v>
      </c>
      <c r="D668" s="86">
        <v>160</v>
      </c>
      <c r="E668" s="86">
        <v>81</v>
      </c>
      <c r="F668" s="86">
        <v>58</v>
      </c>
      <c r="G668" s="86">
        <v>81</v>
      </c>
      <c r="I668" s="86">
        <v>0</v>
      </c>
    </row>
    <row r="669" spans="1:9">
      <c r="A669" s="86" t="s">
        <v>1396</v>
      </c>
      <c r="D669" s="86">
        <v>161</v>
      </c>
      <c r="E669" s="86">
        <v>81</v>
      </c>
      <c r="F669" s="86">
        <v>58</v>
      </c>
      <c r="G669" s="86">
        <v>86</v>
      </c>
      <c r="I669" s="86">
        <v>0</v>
      </c>
    </row>
    <row r="670" spans="1:9">
      <c r="A670" s="86" t="s">
        <v>1395</v>
      </c>
      <c r="B670" s="86">
        <v>16</v>
      </c>
      <c r="D670" s="86">
        <v>155</v>
      </c>
      <c r="E670" s="86">
        <v>81</v>
      </c>
      <c r="F670" s="86">
        <v>59</v>
      </c>
      <c r="G670" s="86">
        <v>84</v>
      </c>
      <c r="I670" s="86">
        <v>0</v>
      </c>
    </row>
    <row r="671" spans="1:9">
      <c r="A671" s="86" t="s">
        <v>1394</v>
      </c>
      <c r="D671" s="86">
        <v>163</v>
      </c>
      <c r="E671" s="86">
        <v>81</v>
      </c>
      <c r="F671" s="86">
        <v>60</v>
      </c>
      <c r="G671" s="86">
        <v>86</v>
      </c>
      <c r="I671" s="86">
        <v>0</v>
      </c>
    </row>
    <row r="672" spans="1:9">
      <c r="A672" s="86" t="s">
        <v>1393</v>
      </c>
      <c r="B672" s="86">
        <v>17</v>
      </c>
      <c r="D672" s="86">
        <v>162</v>
      </c>
      <c r="E672" s="86">
        <v>81</v>
      </c>
      <c r="F672" s="86">
        <v>62</v>
      </c>
      <c r="G672" s="86">
        <v>82</v>
      </c>
      <c r="I672" s="86">
        <v>0</v>
      </c>
    </row>
    <row r="673" spans="1:9">
      <c r="A673" s="86" t="s">
        <v>1392</v>
      </c>
      <c r="D673" s="86">
        <v>155</v>
      </c>
      <c r="E673" s="86">
        <v>80</v>
      </c>
      <c r="F673" s="86">
        <v>52</v>
      </c>
      <c r="G673" s="86">
        <v>82</v>
      </c>
      <c r="I673" s="86">
        <v>0</v>
      </c>
    </row>
    <row r="674" spans="1:9">
      <c r="A674" s="86" t="s">
        <v>1391</v>
      </c>
      <c r="B674" s="86">
        <v>16</v>
      </c>
      <c r="D674" s="86">
        <v>165</v>
      </c>
      <c r="E674" s="86">
        <v>80</v>
      </c>
      <c r="F674" s="86">
        <v>54</v>
      </c>
      <c r="G674" s="86">
        <v>85</v>
      </c>
      <c r="I674" s="86">
        <v>0</v>
      </c>
    </row>
    <row r="675" spans="1:9">
      <c r="A675" s="86" t="s">
        <v>1390</v>
      </c>
      <c r="D675" s="86">
        <v>155</v>
      </c>
      <c r="E675" s="86">
        <v>80</v>
      </c>
      <c r="F675" s="86">
        <v>55</v>
      </c>
      <c r="G675" s="86">
        <v>84</v>
      </c>
      <c r="I675" s="86">
        <v>0</v>
      </c>
    </row>
    <row r="676" spans="1:9">
      <c r="A676" s="86" t="s">
        <v>1389</v>
      </c>
      <c r="D676" s="86">
        <v>155</v>
      </c>
      <c r="E676" s="86">
        <v>80</v>
      </c>
      <c r="F676" s="86">
        <v>55</v>
      </c>
      <c r="G676" s="86">
        <v>83</v>
      </c>
      <c r="I676" s="86">
        <v>0</v>
      </c>
    </row>
    <row r="677" spans="1:9">
      <c r="A677" s="86" t="s">
        <v>1388</v>
      </c>
      <c r="B677" s="86">
        <v>29</v>
      </c>
      <c r="D677" s="86">
        <v>163</v>
      </c>
      <c r="E677" s="86">
        <v>80</v>
      </c>
      <c r="F677" s="86">
        <v>55</v>
      </c>
      <c r="G677" s="86">
        <v>82</v>
      </c>
      <c r="I677" s="86">
        <v>0</v>
      </c>
    </row>
    <row r="678" spans="1:9">
      <c r="A678" s="86" t="s">
        <v>1387</v>
      </c>
      <c r="B678" s="86">
        <v>16</v>
      </c>
      <c r="D678" s="86">
        <v>155</v>
      </c>
      <c r="E678" s="86">
        <v>80</v>
      </c>
      <c r="F678" s="86">
        <v>55</v>
      </c>
      <c r="G678" s="86">
        <v>82</v>
      </c>
      <c r="I678" s="86">
        <v>0</v>
      </c>
    </row>
    <row r="679" spans="1:9">
      <c r="A679" s="86" t="s">
        <v>1386</v>
      </c>
      <c r="B679" s="86">
        <v>15</v>
      </c>
      <c r="D679" s="86">
        <v>160</v>
      </c>
      <c r="E679" s="86">
        <v>80</v>
      </c>
      <c r="F679" s="86">
        <v>55</v>
      </c>
      <c r="G679" s="86">
        <v>73</v>
      </c>
      <c r="I679" s="86">
        <v>0</v>
      </c>
    </row>
    <row r="680" spans="1:9">
      <c r="A680" s="86" t="s">
        <v>1385</v>
      </c>
      <c r="D680" s="86">
        <v>159</v>
      </c>
      <c r="E680" s="86">
        <v>80</v>
      </c>
      <c r="F680" s="86">
        <v>56</v>
      </c>
      <c r="G680" s="86">
        <v>85</v>
      </c>
      <c r="I680" s="86">
        <v>0</v>
      </c>
    </row>
    <row r="681" spans="1:9">
      <c r="A681" s="86" t="s">
        <v>1384</v>
      </c>
      <c r="E681" s="86">
        <v>80</v>
      </c>
      <c r="F681" s="86">
        <v>56</v>
      </c>
      <c r="G681" s="86">
        <v>84</v>
      </c>
      <c r="I681" s="86" t="e">
        <v>#DIV/0!</v>
      </c>
    </row>
    <row r="682" spans="1:9">
      <c r="A682" s="86" t="s">
        <v>1383</v>
      </c>
      <c r="E682" s="86">
        <v>80</v>
      </c>
      <c r="F682" s="86">
        <v>56</v>
      </c>
      <c r="G682" s="86">
        <v>83</v>
      </c>
      <c r="I682" s="86" t="e">
        <v>#DIV/0!</v>
      </c>
    </row>
    <row r="683" spans="1:9">
      <c r="A683" s="86" t="s">
        <v>1382</v>
      </c>
      <c r="D683" s="86">
        <v>161</v>
      </c>
      <c r="E683" s="86">
        <v>80</v>
      </c>
      <c r="F683" s="86">
        <v>56</v>
      </c>
      <c r="G683" s="86">
        <v>80</v>
      </c>
      <c r="I683" s="86">
        <v>0</v>
      </c>
    </row>
    <row r="684" spans="1:9">
      <c r="A684" s="86" t="s">
        <v>1381</v>
      </c>
      <c r="B684" s="86">
        <v>14</v>
      </c>
      <c r="D684" s="86">
        <v>158</v>
      </c>
      <c r="E684" s="86">
        <v>80</v>
      </c>
      <c r="F684" s="86">
        <v>56</v>
      </c>
      <c r="G684" s="86">
        <v>80</v>
      </c>
      <c r="I684" s="86">
        <v>0</v>
      </c>
    </row>
    <row r="685" spans="1:9">
      <c r="A685" s="86" t="s">
        <v>1380</v>
      </c>
      <c r="B685" s="86">
        <v>17</v>
      </c>
      <c r="D685" s="86">
        <v>154</v>
      </c>
      <c r="E685" s="86">
        <v>80</v>
      </c>
      <c r="F685" s="86">
        <v>56</v>
      </c>
      <c r="G685" s="86">
        <v>80</v>
      </c>
      <c r="I685" s="86">
        <v>0</v>
      </c>
    </row>
    <row r="686" spans="1:9">
      <c r="A686" s="86" t="s">
        <v>1379</v>
      </c>
      <c r="B686" s="86">
        <v>17</v>
      </c>
      <c r="D686" s="86">
        <v>163</v>
      </c>
      <c r="E686" s="86">
        <v>80</v>
      </c>
      <c r="F686" s="86">
        <v>56</v>
      </c>
      <c r="G686" s="86">
        <v>78</v>
      </c>
      <c r="I686" s="86">
        <v>0</v>
      </c>
    </row>
    <row r="687" spans="1:9">
      <c r="A687" s="86" t="s">
        <v>1378</v>
      </c>
      <c r="D687" s="86">
        <v>165</v>
      </c>
      <c r="E687" s="86">
        <v>80</v>
      </c>
      <c r="F687" s="86">
        <v>57</v>
      </c>
      <c r="G687" s="86">
        <v>86</v>
      </c>
      <c r="I687" s="86">
        <v>0</v>
      </c>
    </row>
    <row r="688" spans="1:9">
      <c r="A688" s="86" t="s">
        <v>1377</v>
      </c>
      <c r="D688" s="86">
        <v>159</v>
      </c>
      <c r="E688" s="86">
        <v>80</v>
      </c>
      <c r="F688" s="86">
        <v>57</v>
      </c>
      <c r="G688" s="86">
        <v>84</v>
      </c>
      <c r="I688" s="86">
        <v>0</v>
      </c>
    </row>
    <row r="689" spans="1:9">
      <c r="A689" s="86" t="s">
        <v>1376</v>
      </c>
      <c r="D689" s="86">
        <v>155</v>
      </c>
      <c r="E689" s="86">
        <v>80</v>
      </c>
      <c r="F689" s="86">
        <v>57</v>
      </c>
      <c r="G689" s="86">
        <v>83</v>
      </c>
      <c r="I689" s="86">
        <v>0</v>
      </c>
    </row>
    <row r="690" spans="1:9">
      <c r="A690" s="86" t="s">
        <v>1375</v>
      </c>
      <c r="D690" s="86">
        <v>162</v>
      </c>
      <c r="E690" s="86">
        <v>80</v>
      </c>
      <c r="F690" s="86">
        <v>57</v>
      </c>
      <c r="G690" s="86">
        <v>81</v>
      </c>
      <c r="I690" s="86">
        <v>0</v>
      </c>
    </row>
    <row r="691" spans="1:9">
      <c r="A691" s="86" t="s">
        <v>1374</v>
      </c>
      <c r="D691" s="86">
        <v>155</v>
      </c>
      <c r="E691" s="86">
        <v>80</v>
      </c>
      <c r="F691" s="86">
        <v>57</v>
      </c>
      <c r="G691" s="86">
        <v>80</v>
      </c>
      <c r="I691" s="86">
        <v>0</v>
      </c>
    </row>
    <row r="692" spans="1:9">
      <c r="A692" s="86" t="s">
        <v>1373</v>
      </c>
      <c r="B692" s="86">
        <v>16</v>
      </c>
      <c r="D692" s="86">
        <v>158</v>
      </c>
      <c r="E692" s="86">
        <v>80</v>
      </c>
      <c r="F692" s="86">
        <v>58</v>
      </c>
      <c r="G692" s="86">
        <v>87</v>
      </c>
      <c r="I692" s="86">
        <v>0</v>
      </c>
    </row>
    <row r="693" spans="1:9">
      <c r="A693" s="86" t="s">
        <v>1372</v>
      </c>
      <c r="B693" s="86">
        <v>16</v>
      </c>
      <c r="D693" s="86">
        <v>164</v>
      </c>
      <c r="E693" s="86">
        <v>80</v>
      </c>
      <c r="F693" s="86">
        <v>58</v>
      </c>
      <c r="G693" s="86">
        <v>85</v>
      </c>
      <c r="I693" s="86">
        <v>0</v>
      </c>
    </row>
    <row r="694" spans="1:9">
      <c r="A694" s="86" t="s">
        <v>1371</v>
      </c>
      <c r="B694" s="86">
        <v>16</v>
      </c>
      <c r="D694" s="86">
        <v>164</v>
      </c>
      <c r="E694" s="86">
        <v>80</v>
      </c>
      <c r="F694" s="86">
        <v>58</v>
      </c>
      <c r="G694" s="86">
        <v>83</v>
      </c>
      <c r="I694" s="86">
        <v>0</v>
      </c>
    </row>
    <row r="695" spans="1:9">
      <c r="A695" s="86" t="s">
        <v>1370</v>
      </c>
      <c r="B695" s="86">
        <v>16</v>
      </c>
      <c r="D695" s="86">
        <v>158</v>
      </c>
      <c r="E695" s="86">
        <v>80</v>
      </c>
      <c r="F695" s="86">
        <v>58</v>
      </c>
      <c r="G695" s="86">
        <v>83</v>
      </c>
      <c r="I695" s="86">
        <v>0</v>
      </c>
    </row>
    <row r="696" spans="1:9">
      <c r="A696" s="86" t="s">
        <v>1369</v>
      </c>
      <c r="B696" s="86">
        <v>17</v>
      </c>
      <c r="D696" s="86">
        <v>159</v>
      </c>
      <c r="E696" s="86">
        <v>80</v>
      </c>
      <c r="F696" s="86">
        <v>58</v>
      </c>
      <c r="G696" s="86">
        <v>80</v>
      </c>
      <c r="I696" s="86">
        <v>0</v>
      </c>
    </row>
    <row r="697" spans="1:9">
      <c r="A697" s="86" t="s">
        <v>1368</v>
      </c>
      <c r="B697" s="86">
        <v>16</v>
      </c>
      <c r="D697" s="86">
        <v>166</v>
      </c>
      <c r="E697" s="86">
        <v>80</v>
      </c>
      <c r="F697" s="86">
        <v>58</v>
      </c>
      <c r="G697" s="86">
        <v>79</v>
      </c>
      <c r="I697" s="86">
        <v>0</v>
      </c>
    </row>
    <row r="698" spans="1:9">
      <c r="A698" s="86" t="s">
        <v>1367</v>
      </c>
      <c r="B698" s="86">
        <v>17</v>
      </c>
      <c r="D698" s="86">
        <v>155</v>
      </c>
      <c r="E698" s="86">
        <v>80</v>
      </c>
      <c r="F698" s="86">
        <v>59</v>
      </c>
      <c r="G698" s="86">
        <v>88</v>
      </c>
      <c r="I698" s="86">
        <v>0</v>
      </c>
    </row>
    <row r="699" spans="1:9">
      <c r="A699" s="86" t="s">
        <v>1366</v>
      </c>
      <c r="D699" s="86">
        <v>159</v>
      </c>
      <c r="E699" s="86">
        <v>80</v>
      </c>
      <c r="F699" s="86">
        <v>59</v>
      </c>
      <c r="G699" s="86">
        <v>84</v>
      </c>
      <c r="I699" s="86">
        <v>0</v>
      </c>
    </row>
    <row r="700" spans="1:9">
      <c r="A700" s="86" t="s">
        <v>1365</v>
      </c>
      <c r="B700" s="86">
        <v>15</v>
      </c>
      <c r="D700" s="86">
        <v>157</v>
      </c>
      <c r="E700" s="86">
        <v>80</v>
      </c>
      <c r="F700" s="86">
        <v>60</v>
      </c>
      <c r="G700" s="86">
        <v>84</v>
      </c>
      <c r="I700" s="86">
        <v>0</v>
      </c>
    </row>
    <row r="701" spans="1:9">
      <c r="A701" s="86" t="s">
        <v>1364</v>
      </c>
      <c r="B701" s="86">
        <v>18</v>
      </c>
      <c r="D701" s="86">
        <v>155</v>
      </c>
      <c r="E701" s="86">
        <v>80</v>
      </c>
      <c r="I701" s="86">
        <v>0</v>
      </c>
    </row>
    <row r="702" spans="1:9">
      <c r="A702" s="86" t="s">
        <v>1363</v>
      </c>
      <c r="B702" s="86">
        <v>17</v>
      </c>
      <c r="D702" s="86">
        <v>163</v>
      </c>
      <c r="E702" s="86">
        <v>79</v>
      </c>
      <c r="F702" s="86">
        <v>53</v>
      </c>
      <c r="G702" s="86">
        <v>77</v>
      </c>
      <c r="I702" s="86">
        <v>0</v>
      </c>
    </row>
    <row r="703" spans="1:9">
      <c r="A703" s="86" t="s">
        <v>1362</v>
      </c>
      <c r="D703" s="86">
        <v>152</v>
      </c>
      <c r="E703" s="86">
        <v>79</v>
      </c>
      <c r="F703" s="86">
        <v>54</v>
      </c>
      <c r="G703" s="86">
        <v>81</v>
      </c>
      <c r="I703" s="86">
        <v>0</v>
      </c>
    </row>
    <row r="704" spans="1:9">
      <c r="A704" s="86" t="s">
        <v>1361</v>
      </c>
      <c r="E704" s="86">
        <v>79</v>
      </c>
      <c r="F704" s="86">
        <v>54</v>
      </c>
      <c r="G704" s="86">
        <v>79</v>
      </c>
      <c r="I704" s="86" t="e">
        <v>#DIV/0!</v>
      </c>
    </row>
    <row r="705" spans="1:9">
      <c r="A705" s="86" t="s">
        <v>1360</v>
      </c>
      <c r="B705" s="86">
        <v>19</v>
      </c>
      <c r="D705" s="86">
        <v>155</v>
      </c>
      <c r="E705" s="86">
        <v>79</v>
      </c>
      <c r="F705" s="86">
        <v>55</v>
      </c>
      <c r="G705" s="86">
        <v>80</v>
      </c>
      <c r="I705" s="86">
        <v>0</v>
      </c>
    </row>
    <row r="706" spans="1:9">
      <c r="A706" s="86" t="s">
        <v>1359</v>
      </c>
      <c r="E706" s="86">
        <v>79</v>
      </c>
      <c r="F706" s="86">
        <v>55</v>
      </c>
      <c r="G706" s="86">
        <v>80</v>
      </c>
      <c r="I706" s="86" t="e">
        <v>#DIV/0!</v>
      </c>
    </row>
    <row r="707" spans="1:9">
      <c r="A707" s="86" t="s">
        <v>1358</v>
      </c>
      <c r="D707" s="86">
        <v>157</v>
      </c>
      <c r="E707" s="86">
        <v>79</v>
      </c>
      <c r="F707" s="86">
        <v>56</v>
      </c>
      <c r="G707" s="86">
        <v>84</v>
      </c>
      <c r="I707" s="86">
        <v>0</v>
      </c>
    </row>
    <row r="708" spans="1:9">
      <c r="A708" s="86" t="s">
        <v>1357</v>
      </c>
      <c r="D708" s="86">
        <v>157</v>
      </c>
      <c r="E708" s="86">
        <v>79</v>
      </c>
      <c r="F708" s="86">
        <v>56</v>
      </c>
      <c r="G708" s="86">
        <v>81</v>
      </c>
      <c r="I708" s="86">
        <v>0</v>
      </c>
    </row>
    <row r="709" spans="1:9">
      <c r="A709" s="86" t="s">
        <v>1356</v>
      </c>
      <c r="B709" s="86">
        <v>14</v>
      </c>
      <c r="D709" s="86">
        <v>153</v>
      </c>
      <c r="E709" s="86">
        <v>79</v>
      </c>
      <c r="F709" s="86">
        <v>56</v>
      </c>
      <c r="G709" s="86">
        <v>76</v>
      </c>
      <c r="I709" s="86">
        <v>0</v>
      </c>
    </row>
    <row r="710" spans="1:9">
      <c r="A710" s="86" t="s">
        <v>1355</v>
      </c>
      <c r="D710" s="86">
        <v>154</v>
      </c>
      <c r="E710" s="86">
        <v>79</v>
      </c>
      <c r="F710" s="86">
        <v>58</v>
      </c>
      <c r="G710" s="86">
        <v>83</v>
      </c>
      <c r="I710" s="86">
        <v>0</v>
      </c>
    </row>
    <row r="711" spans="1:9">
      <c r="A711" s="86" t="s">
        <v>1354</v>
      </c>
      <c r="B711" s="86">
        <v>20</v>
      </c>
      <c r="D711" s="86">
        <v>155</v>
      </c>
      <c r="E711" s="86">
        <v>79</v>
      </c>
      <c r="F711" s="86">
        <v>58</v>
      </c>
      <c r="G711" s="86">
        <v>82</v>
      </c>
      <c r="I711" s="86">
        <v>0</v>
      </c>
    </row>
    <row r="712" spans="1:9">
      <c r="A712" s="86" t="s">
        <v>1353</v>
      </c>
      <c r="B712" s="86">
        <v>16</v>
      </c>
      <c r="D712" s="86">
        <v>157</v>
      </c>
      <c r="E712" s="86">
        <v>79</v>
      </c>
      <c r="F712" s="86">
        <v>59</v>
      </c>
      <c r="G712" s="86">
        <v>84</v>
      </c>
      <c r="I712" s="86">
        <v>0</v>
      </c>
    </row>
    <row r="713" spans="1:9">
      <c r="A713" s="86" t="s">
        <v>1352</v>
      </c>
      <c r="B713" s="86">
        <v>14</v>
      </c>
      <c r="D713" s="86">
        <v>156</v>
      </c>
      <c r="E713" s="86">
        <v>79</v>
      </c>
      <c r="F713" s="86">
        <v>59</v>
      </c>
      <c r="G713" s="86">
        <v>85</v>
      </c>
      <c r="I713" s="86">
        <v>0</v>
      </c>
    </row>
    <row r="714" spans="1:9">
      <c r="A714" s="86" t="s">
        <v>1351</v>
      </c>
      <c r="B714" s="86">
        <v>22</v>
      </c>
      <c r="D714" s="86">
        <v>160</v>
      </c>
      <c r="E714" s="86">
        <v>79</v>
      </c>
      <c r="F714" s="86">
        <v>60</v>
      </c>
      <c r="G714" s="86">
        <v>84</v>
      </c>
      <c r="I714" s="86">
        <v>0</v>
      </c>
    </row>
    <row r="715" spans="1:9">
      <c r="A715" s="86" t="s">
        <v>1350</v>
      </c>
      <c r="B715" s="86">
        <v>17</v>
      </c>
      <c r="D715" s="86">
        <v>164</v>
      </c>
      <c r="E715" s="86">
        <v>79</v>
      </c>
      <c r="F715" s="86">
        <v>60</v>
      </c>
      <c r="G715" s="86">
        <v>79</v>
      </c>
      <c r="I715" s="86">
        <v>0</v>
      </c>
    </row>
    <row r="716" spans="1:9">
      <c r="A716" s="86" t="s">
        <v>1349</v>
      </c>
      <c r="D716" s="86">
        <v>154</v>
      </c>
      <c r="E716" s="86">
        <v>78</v>
      </c>
      <c r="F716" s="86">
        <v>50</v>
      </c>
      <c r="G716" s="86">
        <v>79</v>
      </c>
      <c r="I716" s="86">
        <v>0</v>
      </c>
    </row>
    <row r="717" spans="1:9">
      <c r="A717" s="86" t="s">
        <v>1348</v>
      </c>
      <c r="B717" s="86">
        <v>17</v>
      </c>
      <c r="D717" s="86">
        <v>149</v>
      </c>
      <c r="E717" s="86">
        <v>78</v>
      </c>
      <c r="F717" s="86">
        <v>50</v>
      </c>
      <c r="G717" s="86">
        <v>79</v>
      </c>
      <c r="I717" s="86">
        <v>0</v>
      </c>
    </row>
    <row r="718" spans="1:9">
      <c r="A718" s="86" t="s">
        <v>1347</v>
      </c>
      <c r="B718" s="86">
        <v>15</v>
      </c>
      <c r="D718" s="86">
        <v>153</v>
      </c>
      <c r="E718" s="86">
        <v>78</v>
      </c>
      <c r="F718" s="86">
        <v>52</v>
      </c>
      <c r="G718" s="86">
        <v>82</v>
      </c>
      <c r="I718" s="86">
        <v>0</v>
      </c>
    </row>
    <row r="719" spans="1:9">
      <c r="A719" s="86" t="s">
        <v>1346</v>
      </c>
      <c r="D719" s="86">
        <v>159</v>
      </c>
      <c r="E719" s="86">
        <v>78</v>
      </c>
      <c r="F719" s="86">
        <v>52</v>
      </c>
      <c r="G719" s="86">
        <v>76</v>
      </c>
      <c r="I719" s="86">
        <v>0</v>
      </c>
    </row>
    <row r="720" spans="1:9">
      <c r="A720" s="86" t="s">
        <v>1345</v>
      </c>
      <c r="D720" s="86">
        <v>166</v>
      </c>
      <c r="E720" s="86">
        <v>78</v>
      </c>
      <c r="F720" s="86">
        <v>53</v>
      </c>
      <c r="G720" s="86">
        <v>81</v>
      </c>
      <c r="I720" s="86">
        <v>0</v>
      </c>
    </row>
    <row r="721" spans="1:9">
      <c r="A721" s="86" t="s">
        <v>1344</v>
      </c>
      <c r="D721" s="86">
        <v>153.69999999999999</v>
      </c>
      <c r="E721" s="86">
        <v>78</v>
      </c>
      <c r="F721" s="86">
        <v>54</v>
      </c>
      <c r="G721" s="86">
        <v>79</v>
      </c>
      <c r="I721" s="86">
        <v>0</v>
      </c>
    </row>
    <row r="722" spans="1:9">
      <c r="A722" s="86" t="s">
        <v>1343</v>
      </c>
      <c r="D722" s="86">
        <v>148</v>
      </c>
      <c r="E722" s="86">
        <v>78</v>
      </c>
      <c r="F722" s="86">
        <v>54</v>
      </c>
      <c r="G722" s="86">
        <v>79</v>
      </c>
      <c r="I722" s="86">
        <v>0</v>
      </c>
    </row>
    <row r="723" spans="1:9">
      <c r="A723" s="86" t="s">
        <v>1342</v>
      </c>
      <c r="D723" s="86">
        <v>148</v>
      </c>
      <c r="E723" s="86">
        <v>78</v>
      </c>
      <c r="F723" s="86">
        <v>54</v>
      </c>
      <c r="G723" s="86">
        <v>78</v>
      </c>
      <c r="I723" s="86">
        <v>0</v>
      </c>
    </row>
    <row r="724" spans="1:9">
      <c r="A724" s="86" t="s">
        <v>1341</v>
      </c>
      <c r="B724" s="86">
        <v>14</v>
      </c>
      <c r="D724" s="86">
        <v>153</v>
      </c>
      <c r="E724" s="86">
        <v>78</v>
      </c>
      <c r="F724" s="86">
        <v>54</v>
      </c>
      <c r="G724" s="86">
        <v>76</v>
      </c>
      <c r="I724" s="86">
        <v>0</v>
      </c>
    </row>
    <row r="725" spans="1:9">
      <c r="A725" s="86" t="s">
        <v>1340</v>
      </c>
      <c r="B725" s="86">
        <v>14</v>
      </c>
      <c r="D725" s="86">
        <v>162</v>
      </c>
      <c r="E725" s="86">
        <v>78</v>
      </c>
      <c r="F725" s="86">
        <v>55</v>
      </c>
      <c r="G725" s="86">
        <v>82</v>
      </c>
      <c r="I725" s="86">
        <v>0</v>
      </c>
    </row>
    <row r="726" spans="1:9">
      <c r="A726" s="86" t="s">
        <v>1339</v>
      </c>
      <c r="D726" s="86">
        <v>151</v>
      </c>
      <c r="E726" s="86">
        <v>78</v>
      </c>
      <c r="F726" s="86">
        <v>55</v>
      </c>
      <c r="G726" s="86">
        <v>80</v>
      </c>
      <c r="I726" s="86">
        <v>0</v>
      </c>
    </row>
    <row r="727" spans="1:9">
      <c r="A727" s="86" t="s">
        <v>1338</v>
      </c>
      <c r="B727" s="86">
        <v>17</v>
      </c>
      <c r="D727" s="86">
        <v>162</v>
      </c>
      <c r="E727" s="86">
        <v>78</v>
      </c>
      <c r="F727" s="86">
        <v>55</v>
      </c>
      <c r="G727" s="86">
        <v>79</v>
      </c>
      <c r="I727" s="86">
        <v>0</v>
      </c>
    </row>
    <row r="728" spans="1:9">
      <c r="A728" s="86" t="s">
        <v>1337</v>
      </c>
      <c r="B728" s="86">
        <v>17</v>
      </c>
      <c r="D728" s="86">
        <v>154</v>
      </c>
      <c r="E728" s="86">
        <v>78</v>
      </c>
      <c r="F728" s="86">
        <v>55</v>
      </c>
      <c r="G728" s="86">
        <v>79</v>
      </c>
      <c r="I728" s="86">
        <v>0</v>
      </c>
    </row>
    <row r="729" spans="1:9">
      <c r="A729" s="86" t="s">
        <v>1336</v>
      </c>
      <c r="B729" s="86">
        <v>16</v>
      </c>
      <c r="D729" s="86">
        <v>161</v>
      </c>
      <c r="E729" s="86">
        <v>78</v>
      </c>
      <c r="F729" s="86">
        <v>56</v>
      </c>
      <c r="G729" s="86">
        <v>83</v>
      </c>
      <c r="I729" s="86">
        <v>0</v>
      </c>
    </row>
    <row r="730" spans="1:9">
      <c r="A730" s="86" t="s">
        <v>1335</v>
      </c>
      <c r="D730" s="86">
        <v>161</v>
      </c>
      <c r="E730" s="86">
        <v>78</v>
      </c>
      <c r="F730" s="86">
        <v>56</v>
      </c>
      <c r="G730" s="86">
        <v>82</v>
      </c>
      <c r="I730" s="86">
        <v>0</v>
      </c>
    </row>
    <row r="731" spans="1:9">
      <c r="A731" s="86" t="s">
        <v>1334</v>
      </c>
      <c r="B731" s="86">
        <v>15</v>
      </c>
      <c r="D731" s="86">
        <v>153</v>
      </c>
      <c r="E731" s="86">
        <v>78</v>
      </c>
      <c r="F731" s="86">
        <v>56</v>
      </c>
      <c r="G731" s="86">
        <v>82</v>
      </c>
      <c r="I731" s="86">
        <v>0</v>
      </c>
    </row>
    <row r="732" spans="1:9">
      <c r="A732" s="86" t="s">
        <v>1333</v>
      </c>
      <c r="D732" s="86">
        <v>156</v>
      </c>
      <c r="E732" s="86">
        <v>78</v>
      </c>
      <c r="F732" s="86">
        <v>56</v>
      </c>
      <c r="G732" s="86">
        <v>80</v>
      </c>
      <c r="I732" s="86">
        <v>0</v>
      </c>
    </row>
    <row r="733" spans="1:9">
      <c r="A733" s="86" t="s">
        <v>1332</v>
      </c>
      <c r="B733" s="86">
        <v>16</v>
      </c>
      <c r="D733" s="86">
        <v>156</v>
      </c>
      <c r="E733" s="86">
        <v>78</v>
      </c>
      <c r="F733" s="86">
        <v>56</v>
      </c>
      <c r="G733" s="86">
        <v>80</v>
      </c>
      <c r="I733" s="86">
        <v>0</v>
      </c>
    </row>
    <row r="734" spans="1:9">
      <c r="A734" s="86" t="s">
        <v>1331</v>
      </c>
      <c r="D734" s="86">
        <v>152</v>
      </c>
      <c r="E734" s="86">
        <v>78</v>
      </c>
      <c r="F734" s="86">
        <v>56</v>
      </c>
      <c r="G734" s="86">
        <v>80</v>
      </c>
      <c r="I734" s="86">
        <v>0</v>
      </c>
    </row>
    <row r="735" spans="1:9">
      <c r="A735" s="86" t="s">
        <v>1330</v>
      </c>
      <c r="E735" s="86">
        <v>78</v>
      </c>
      <c r="F735" s="86">
        <v>56</v>
      </c>
      <c r="G735" s="86">
        <v>79</v>
      </c>
      <c r="I735" s="86" t="e">
        <v>#DIV/0!</v>
      </c>
    </row>
    <row r="736" spans="1:9">
      <c r="A736" s="86" t="s">
        <v>1329</v>
      </c>
      <c r="E736" s="86">
        <v>78</v>
      </c>
      <c r="F736" s="86">
        <v>56</v>
      </c>
      <c r="G736" s="86">
        <v>79</v>
      </c>
      <c r="I736" s="86" t="e">
        <v>#DIV/0!</v>
      </c>
    </row>
    <row r="737" spans="1:9">
      <c r="A737" s="86" t="s">
        <v>1328</v>
      </c>
      <c r="D737" s="86">
        <v>160</v>
      </c>
      <c r="E737" s="86">
        <v>78</v>
      </c>
      <c r="F737" s="86">
        <v>56</v>
      </c>
      <c r="G737" s="86">
        <v>85</v>
      </c>
      <c r="I737" s="86">
        <v>0</v>
      </c>
    </row>
    <row r="738" spans="1:9">
      <c r="A738" s="86" t="s">
        <v>1327</v>
      </c>
      <c r="B738" s="86">
        <v>16</v>
      </c>
      <c r="D738" s="86">
        <v>158</v>
      </c>
      <c r="E738" s="86">
        <v>78</v>
      </c>
      <c r="F738" s="86">
        <v>57</v>
      </c>
      <c r="G738" s="86">
        <v>82</v>
      </c>
      <c r="I738" s="86">
        <v>0</v>
      </c>
    </row>
    <row r="739" spans="1:9">
      <c r="A739" s="86" t="s">
        <v>1326</v>
      </c>
      <c r="D739" s="86">
        <v>155</v>
      </c>
      <c r="E739" s="86">
        <v>78</v>
      </c>
      <c r="F739" s="86">
        <v>57</v>
      </c>
      <c r="G739" s="86">
        <v>80</v>
      </c>
      <c r="I739" s="86">
        <v>0</v>
      </c>
    </row>
    <row r="740" spans="1:9">
      <c r="A740" s="86" t="s">
        <v>1325</v>
      </c>
      <c r="D740" s="86">
        <v>153</v>
      </c>
      <c r="E740" s="86">
        <v>78</v>
      </c>
      <c r="F740" s="86">
        <v>57</v>
      </c>
      <c r="G740" s="86">
        <v>80</v>
      </c>
      <c r="I740" s="86">
        <v>0</v>
      </c>
    </row>
    <row r="741" spans="1:9">
      <c r="A741" s="86" t="s">
        <v>1324</v>
      </c>
      <c r="D741" s="86">
        <v>158</v>
      </c>
      <c r="E741" s="86">
        <v>78</v>
      </c>
      <c r="F741" s="86">
        <v>57</v>
      </c>
      <c r="G741" s="86">
        <v>79</v>
      </c>
      <c r="I741" s="86">
        <v>0</v>
      </c>
    </row>
    <row r="742" spans="1:9">
      <c r="A742" s="86" t="s">
        <v>1323</v>
      </c>
      <c r="D742" s="86">
        <v>160</v>
      </c>
      <c r="E742" s="86">
        <v>78</v>
      </c>
      <c r="F742" s="86">
        <v>58</v>
      </c>
      <c r="G742" s="86">
        <v>85</v>
      </c>
      <c r="I742" s="86">
        <v>0</v>
      </c>
    </row>
    <row r="743" spans="1:9">
      <c r="A743" s="86" t="s">
        <v>1322</v>
      </c>
      <c r="D743" s="86">
        <v>164</v>
      </c>
      <c r="E743" s="86">
        <v>78</v>
      </c>
      <c r="F743" s="86">
        <v>58</v>
      </c>
      <c r="G743" s="86">
        <v>84</v>
      </c>
      <c r="I743" s="86">
        <v>0</v>
      </c>
    </row>
    <row r="744" spans="1:9">
      <c r="A744" s="86" t="s">
        <v>1321</v>
      </c>
      <c r="B744" s="86">
        <v>17</v>
      </c>
      <c r="D744" s="86">
        <v>157</v>
      </c>
      <c r="E744" s="86">
        <v>78</v>
      </c>
      <c r="F744" s="86">
        <v>58</v>
      </c>
      <c r="G744" s="86">
        <v>82</v>
      </c>
      <c r="I744" s="86">
        <v>0</v>
      </c>
    </row>
    <row r="745" spans="1:9">
      <c r="A745" s="86" t="s">
        <v>1320</v>
      </c>
      <c r="D745" s="86">
        <v>156</v>
      </c>
      <c r="E745" s="86">
        <v>78</v>
      </c>
      <c r="F745" s="86">
        <v>58</v>
      </c>
      <c r="G745" s="86">
        <v>80</v>
      </c>
      <c r="I745" s="86">
        <v>0</v>
      </c>
    </row>
    <row r="746" spans="1:9">
      <c r="A746" s="86" t="s">
        <v>1319</v>
      </c>
      <c r="D746" s="86">
        <v>157</v>
      </c>
      <c r="E746" s="86">
        <v>78</v>
      </c>
      <c r="F746" s="86">
        <v>59</v>
      </c>
      <c r="G746" s="86">
        <v>80</v>
      </c>
      <c r="I746" s="86">
        <v>0</v>
      </c>
    </row>
    <row r="747" spans="1:9">
      <c r="A747" s="86" t="s">
        <v>1318</v>
      </c>
      <c r="E747" s="86">
        <v>78</v>
      </c>
      <c r="F747" s="86">
        <v>58</v>
      </c>
      <c r="G747" s="86">
        <v>80</v>
      </c>
      <c r="I747" s="86" t="e">
        <v>#DIV/0!</v>
      </c>
    </row>
    <row r="748" spans="1:9">
      <c r="A748" s="86" t="s">
        <v>1317</v>
      </c>
      <c r="B748" s="86">
        <v>14</v>
      </c>
      <c r="D748" s="86">
        <v>153</v>
      </c>
      <c r="E748" s="86">
        <v>78</v>
      </c>
      <c r="F748" s="86">
        <v>58</v>
      </c>
      <c r="G748" s="86">
        <v>79</v>
      </c>
      <c r="I748" s="86">
        <v>0</v>
      </c>
    </row>
    <row r="749" spans="1:9">
      <c r="A749" s="86" t="s">
        <v>1316</v>
      </c>
      <c r="D749" s="86">
        <v>164.8</v>
      </c>
      <c r="E749" s="86">
        <v>78</v>
      </c>
      <c r="F749" s="86">
        <v>62</v>
      </c>
      <c r="G749" s="86">
        <v>82</v>
      </c>
      <c r="I749" s="86">
        <v>0</v>
      </c>
    </row>
    <row r="750" spans="1:9">
      <c r="A750" s="86" t="s">
        <v>1315</v>
      </c>
      <c r="D750" s="86">
        <v>163.1</v>
      </c>
      <c r="E750" s="86">
        <v>78</v>
      </c>
      <c r="F750" s="86">
        <v>63</v>
      </c>
      <c r="G750" s="86">
        <v>85</v>
      </c>
      <c r="I750" s="86">
        <v>0</v>
      </c>
    </row>
    <row r="751" spans="1:9">
      <c r="A751" s="86" t="s">
        <v>1314</v>
      </c>
      <c r="D751" s="86">
        <v>155</v>
      </c>
      <c r="E751" s="86">
        <v>77</v>
      </c>
      <c r="F751" s="86">
        <v>50</v>
      </c>
      <c r="G751" s="86">
        <v>78</v>
      </c>
      <c r="I751" s="86">
        <v>0</v>
      </c>
    </row>
    <row r="752" spans="1:9">
      <c r="A752" s="86" t="s">
        <v>1313</v>
      </c>
      <c r="D752" s="86">
        <v>147</v>
      </c>
      <c r="E752" s="86">
        <v>77</v>
      </c>
      <c r="F752" s="86">
        <v>53</v>
      </c>
      <c r="G752" s="86">
        <v>80</v>
      </c>
      <c r="I752" s="86">
        <v>0</v>
      </c>
    </row>
    <row r="753" spans="1:9">
      <c r="A753" s="86" t="s">
        <v>1312</v>
      </c>
      <c r="D753" s="86">
        <v>148</v>
      </c>
      <c r="E753" s="86">
        <v>77</v>
      </c>
      <c r="F753" s="86">
        <v>53</v>
      </c>
      <c r="G753" s="86">
        <v>79</v>
      </c>
      <c r="I753" s="86">
        <v>0</v>
      </c>
    </row>
    <row r="754" spans="1:9">
      <c r="A754" s="86" t="s">
        <v>1311</v>
      </c>
      <c r="B754" s="86">
        <v>17</v>
      </c>
      <c r="D754" s="86">
        <v>165</v>
      </c>
      <c r="E754" s="86">
        <v>77</v>
      </c>
      <c r="F754" s="86">
        <v>55</v>
      </c>
      <c r="G754" s="86">
        <v>80</v>
      </c>
      <c r="I754" s="86">
        <v>0</v>
      </c>
    </row>
    <row r="755" spans="1:9">
      <c r="A755" s="86" t="s">
        <v>1310</v>
      </c>
      <c r="B755" s="86">
        <v>17</v>
      </c>
      <c r="D755" s="86">
        <v>153</v>
      </c>
      <c r="E755" s="86">
        <v>77</v>
      </c>
      <c r="F755" s="86">
        <v>55</v>
      </c>
      <c r="G755" s="86">
        <v>77</v>
      </c>
      <c r="I755" s="86">
        <v>0</v>
      </c>
    </row>
    <row r="756" spans="1:9">
      <c r="A756" s="86" t="s">
        <v>1309</v>
      </c>
      <c r="D756" s="86">
        <v>155</v>
      </c>
      <c r="E756" s="86">
        <v>77</v>
      </c>
      <c r="F756" s="86">
        <v>56</v>
      </c>
      <c r="G756" s="86">
        <v>79</v>
      </c>
      <c r="I756" s="86">
        <v>0</v>
      </c>
    </row>
    <row r="757" spans="1:9">
      <c r="A757" s="86" t="s">
        <v>1308</v>
      </c>
      <c r="D757" s="86">
        <v>167</v>
      </c>
      <c r="E757" s="86">
        <v>77</v>
      </c>
      <c r="F757" s="86">
        <v>57</v>
      </c>
      <c r="G757" s="86">
        <v>82</v>
      </c>
      <c r="I757" s="86">
        <v>0</v>
      </c>
    </row>
    <row r="758" spans="1:9">
      <c r="A758" s="86" t="s">
        <v>1307</v>
      </c>
      <c r="D758" s="86">
        <v>159</v>
      </c>
      <c r="E758" s="86">
        <v>77</v>
      </c>
      <c r="F758" s="86">
        <v>57</v>
      </c>
      <c r="G758" s="86">
        <v>80</v>
      </c>
      <c r="I758" s="86">
        <v>0</v>
      </c>
    </row>
    <row r="759" spans="1:9">
      <c r="A759" s="86" t="s">
        <v>1306</v>
      </c>
      <c r="D759" s="86">
        <v>147</v>
      </c>
      <c r="E759" s="86">
        <v>77</v>
      </c>
      <c r="F759" s="86">
        <v>57</v>
      </c>
      <c r="G759" s="86">
        <v>78</v>
      </c>
      <c r="I759" s="86">
        <v>0</v>
      </c>
    </row>
    <row r="760" spans="1:9">
      <c r="A760" s="86" t="s">
        <v>1305</v>
      </c>
      <c r="D760" s="86">
        <v>152.6</v>
      </c>
      <c r="E760" s="86">
        <v>77</v>
      </c>
      <c r="F760" s="86">
        <v>58</v>
      </c>
      <c r="G760" s="86">
        <v>80</v>
      </c>
      <c r="I760" s="86">
        <v>0</v>
      </c>
    </row>
    <row r="761" spans="1:9">
      <c r="A761" s="86" t="s">
        <v>1304</v>
      </c>
      <c r="B761" s="86">
        <v>20</v>
      </c>
      <c r="D761" s="86">
        <v>152</v>
      </c>
      <c r="E761" s="86">
        <v>76</v>
      </c>
      <c r="F761" s="86">
        <v>51</v>
      </c>
      <c r="G761" s="86">
        <v>75</v>
      </c>
      <c r="I761" s="86">
        <v>0</v>
      </c>
    </row>
    <row r="762" spans="1:9">
      <c r="A762" s="86" t="s">
        <v>1303</v>
      </c>
      <c r="B762" s="86">
        <v>15</v>
      </c>
      <c r="D762" s="86">
        <v>153</v>
      </c>
      <c r="E762" s="86">
        <v>76</v>
      </c>
      <c r="F762" s="86">
        <v>52</v>
      </c>
      <c r="G762" s="86">
        <v>76</v>
      </c>
      <c r="I762" s="86">
        <v>0</v>
      </c>
    </row>
    <row r="763" spans="1:9">
      <c r="A763" s="86" t="s">
        <v>1302</v>
      </c>
      <c r="B763" s="86">
        <v>19</v>
      </c>
      <c r="D763" s="86">
        <v>158</v>
      </c>
      <c r="E763" s="86">
        <v>76</v>
      </c>
      <c r="F763" s="86">
        <v>53</v>
      </c>
      <c r="G763" s="86">
        <v>80</v>
      </c>
      <c r="I763" s="86">
        <v>0</v>
      </c>
    </row>
    <row r="764" spans="1:9">
      <c r="A764" s="86" t="s">
        <v>1301</v>
      </c>
      <c r="B764" s="86">
        <v>16</v>
      </c>
      <c r="D764" s="86">
        <v>153</v>
      </c>
      <c r="E764" s="86">
        <v>76</v>
      </c>
      <c r="F764" s="86">
        <v>53</v>
      </c>
      <c r="G764" s="86">
        <v>75</v>
      </c>
      <c r="I764" s="86">
        <v>0</v>
      </c>
    </row>
    <row r="765" spans="1:9">
      <c r="A765" s="86" t="s">
        <v>1300</v>
      </c>
      <c r="B765" s="86">
        <v>16</v>
      </c>
      <c r="D765" s="86">
        <v>152</v>
      </c>
      <c r="E765" s="86">
        <v>76</v>
      </c>
      <c r="F765" s="86">
        <v>54</v>
      </c>
      <c r="G765" s="86">
        <v>78</v>
      </c>
      <c r="I765" s="86">
        <v>0</v>
      </c>
    </row>
    <row r="766" spans="1:9">
      <c r="A766" s="86" t="s">
        <v>1299</v>
      </c>
      <c r="D766" s="86">
        <v>142</v>
      </c>
      <c r="E766" s="86">
        <v>76</v>
      </c>
      <c r="F766" s="86">
        <v>55</v>
      </c>
      <c r="G766" s="86">
        <v>80</v>
      </c>
      <c r="I766" s="86">
        <v>0</v>
      </c>
    </row>
    <row r="767" spans="1:9">
      <c r="A767" s="86" t="s">
        <v>1298</v>
      </c>
      <c r="D767" s="86">
        <v>156</v>
      </c>
      <c r="E767" s="86">
        <v>76</v>
      </c>
      <c r="F767" s="86">
        <v>55</v>
      </c>
      <c r="G767" s="86">
        <v>78</v>
      </c>
      <c r="I767" s="86">
        <v>0</v>
      </c>
    </row>
    <row r="768" spans="1:9">
      <c r="A768" s="86" t="s">
        <v>1297</v>
      </c>
      <c r="B768" s="86">
        <v>17</v>
      </c>
      <c r="D768" s="86">
        <v>146</v>
      </c>
      <c r="E768" s="86">
        <v>76</v>
      </c>
      <c r="F768" s="86">
        <v>55</v>
      </c>
      <c r="G768" s="86">
        <v>77</v>
      </c>
      <c r="I768" s="86">
        <v>0</v>
      </c>
    </row>
    <row r="769" spans="1:9">
      <c r="A769" s="86" t="s">
        <v>1296</v>
      </c>
      <c r="D769" s="86">
        <v>156</v>
      </c>
      <c r="E769" s="86">
        <v>76</v>
      </c>
      <c r="F769" s="86">
        <v>56</v>
      </c>
      <c r="G769" s="86">
        <v>80</v>
      </c>
      <c r="I769" s="86">
        <v>0</v>
      </c>
    </row>
    <row r="770" spans="1:9">
      <c r="A770" s="86" t="s">
        <v>1295</v>
      </c>
      <c r="D770" s="86">
        <v>154</v>
      </c>
      <c r="E770" s="86">
        <v>76</v>
      </c>
      <c r="F770" s="86">
        <v>56</v>
      </c>
      <c r="G770" s="86">
        <v>76</v>
      </c>
      <c r="I770" s="86">
        <v>0</v>
      </c>
    </row>
    <row r="771" spans="1:9">
      <c r="A771" s="86" t="s">
        <v>1294</v>
      </c>
      <c r="D771" s="86">
        <v>158</v>
      </c>
      <c r="E771" s="86">
        <v>76</v>
      </c>
      <c r="F771" s="86">
        <v>57</v>
      </c>
      <c r="G771" s="86">
        <v>82</v>
      </c>
      <c r="I771" s="86">
        <v>0</v>
      </c>
    </row>
    <row r="772" spans="1:9">
      <c r="A772" s="86" t="s">
        <v>1293</v>
      </c>
      <c r="D772" s="86">
        <v>156.69999999999999</v>
      </c>
      <c r="E772" s="86">
        <v>76</v>
      </c>
      <c r="F772" s="86">
        <v>57</v>
      </c>
      <c r="G772" s="86">
        <v>81</v>
      </c>
      <c r="I772" s="86">
        <v>0</v>
      </c>
    </row>
    <row r="773" spans="1:9">
      <c r="A773" s="86" t="s">
        <v>1292</v>
      </c>
      <c r="D773" s="86">
        <v>150</v>
      </c>
      <c r="E773" s="86">
        <v>76</v>
      </c>
      <c r="F773" s="86">
        <v>57</v>
      </c>
      <c r="G773" s="86">
        <v>80</v>
      </c>
      <c r="I773" s="86">
        <v>0</v>
      </c>
    </row>
    <row r="774" spans="1:9">
      <c r="A774" s="86" t="s">
        <v>1291</v>
      </c>
      <c r="D774" s="86">
        <v>152</v>
      </c>
      <c r="E774" s="86">
        <v>76</v>
      </c>
      <c r="F774" s="86">
        <v>57</v>
      </c>
      <c r="G774" s="86">
        <v>78</v>
      </c>
      <c r="I774" s="86">
        <v>0</v>
      </c>
    </row>
    <row r="775" spans="1:9">
      <c r="A775" s="86" t="s">
        <v>1290</v>
      </c>
      <c r="D775" s="86">
        <v>156</v>
      </c>
      <c r="E775" s="86">
        <v>76</v>
      </c>
      <c r="F775" s="86">
        <v>58</v>
      </c>
      <c r="G775" s="86">
        <v>82</v>
      </c>
      <c r="I775" s="86">
        <v>0</v>
      </c>
    </row>
    <row r="776" spans="1:9">
      <c r="A776" s="86" t="s">
        <v>1289</v>
      </c>
      <c r="B776" s="86">
        <v>17</v>
      </c>
      <c r="D776" s="86">
        <v>159</v>
      </c>
      <c r="E776" s="86">
        <v>76</v>
      </c>
      <c r="F776" s="86">
        <v>58</v>
      </c>
      <c r="G776" s="86">
        <v>80</v>
      </c>
      <c r="I776" s="86">
        <v>0</v>
      </c>
    </row>
    <row r="777" spans="1:9">
      <c r="A777" s="86" t="s">
        <v>1288</v>
      </c>
      <c r="B777" s="86">
        <v>16</v>
      </c>
      <c r="D777" s="86">
        <v>158</v>
      </c>
      <c r="E777" s="86">
        <v>76</v>
      </c>
      <c r="F777" s="86">
        <v>59</v>
      </c>
      <c r="G777" s="86">
        <v>80</v>
      </c>
      <c r="I777" s="86">
        <v>0</v>
      </c>
    </row>
    <row r="778" spans="1:9">
      <c r="A778" s="86" t="s">
        <v>1287</v>
      </c>
      <c r="B778" s="86">
        <v>13</v>
      </c>
      <c r="D778" s="86">
        <v>157</v>
      </c>
      <c r="E778" s="86">
        <v>75</v>
      </c>
      <c r="F778" s="86">
        <v>49</v>
      </c>
      <c r="G778" s="86">
        <v>77</v>
      </c>
      <c r="I778" s="86">
        <v>0</v>
      </c>
    </row>
    <row r="779" spans="1:9">
      <c r="A779" s="86" t="s">
        <v>1286</v>
      </c>
      <c r="D779" s="86">
        <v>156</v>
      </c>
      <c r="E779" s="86">
        <v>75</v>
      </c>
      <c r="F779" s="86">
        <v>53</v>
      </c>
      <c r="G779" s="86">
        <v>81</v>
      </c>
      <c r="I779" s="86">
        <v>0</v>
      </c>
    </row>
    <row r="780" spans="1:9">
      <c r="A780" s="86" t="s">
        <v>1285</v>
      </c>
      <c r="D780" s="86">
        <v>150</v>
      </c>
      <c r="E780" s="86">
        <v>75</v>
      </c>
      <c r="F780" s="86">
        <v>54</v>
      </c>
      <c r="G780" s="86">
        <v>79</v>
      </c>
      <c r="I780" s="86">
        <v>0</v>
      </c>
    </row>
    <row r="781" spans="1:9">
      <c r="A781" s="86" t="s">
        <v>1284</v>
      </c>
      <c r="D781" s="86">
        <v>151.80000000000001</v>
      </c>
      <c r="E781" s="86">
        <v>75</v>
      </c>
      <c r="F781" s="86">
        <v>54</v>
      </c>
      <c r="G781" s="86">
        <v>77</v>
      </c>
      <c r="I781" s="86">
        <v>0</v>
      </c>
    </row>
    <row r="782" spans="1:9">
      <c r="A782" s="86" t="s">
        <v>1283</v>
      </c>
      <c r="D782" s="86">
        <v>151</v>
      </c>
      <c r="E782" s="86">
        <v>75</v>
      </c>
      <c r="F782" s="86">
        <v>55</v>
      </c>
      <c r="G782" s="86">
        <v>83</v>
      </c>
      <c r="I782" s="86">
        <v>0</v>
      </c>
    </row>
    <row r="783" spans="1:9">
      <c r="A783" s="86" t="s">
        <v>1282</v>
      </c>
      <c r="D783" s="86">
        <v>152</v>
      </c>
      <c r="E783" s="86">
        <v>75</v>
      </c>
      <c r="F783" s="86">
        <v>55</v>
      </c>
      <c r="G783" s="86">
        <v>79</v>
      </c>
      <c r="I783" s="86">
        <v>0</v>
      </c>
    </row>
    <row r="784" spans="1:9">
      <c r="A784" s="86" t="s">
        <v>1281</v>
      </c>
      <c r="D784" s="86">
        <v>156.5</v>
      </c>
      <c r="E784" s="86">
        <v>75</v>
      </c>
      <c r="F784" s="86">
        <v>57</v>
      </c>
      <c r="G784" s="86">
        <v>84</v>
      </c>
      <c r="I784" s="86">
        <v>0</v>
      </c>
    </row>
    <row r="785" spans="1:9">
      <c r="A785" s="86" t="s">
        <v>1280</v>
      </c>
      <c r="B785" s="86">
        <v>16</v>
      </c>
      <c r="D785" s="86">
        <v>155</v>
      </c>
      <c r="E785" s="86">
        <v>75</v>
      </c>
      <c r="F785" s="86">
        <v>59</v>
      </c>
      <c r="G785" s="86">
        <v>80</v>
      </c>
      <c r="I785" s="86">
        <v>0</v>
      </c>
    </row>
    <row r="786" spans="1:9">
      <c r="A786" s="86" t="s">
        <v>1279</v>
      </c>
      <c r="E786" s="86">
        <v>74</v>
      </c>
      <c r="F786" s="86">
        <v>53</v>
      </c>
      <c r="G786" s="86">
        <v>78</v>
      </c>
      <c r="I786" s="86" t="e">
        <v>#DIV/0!</v>
      </c>
    </row>
    <row r="787" spans="1:9">
      <c r="A787" s="86" t="s">
        <v>1278</v>
      </c>
      <c r="D787" s="86">
        <v>142.5</v>
      </c>
      <c r="E787" s="86">
        <v>74</v>
      </c>
      <c r="F787" s="86">
        <v>54</v>
      </c>
      <c r="G787" s="86">
        <v>76</v>
      </c>
      <c r="I787" s="86">
        <v>0</v>
      </c>
    </row>
    <row r="788" spans="1:9">
      <c r="A788" s="86" t="s">
        <v>1277</v>
      </c>
      <c r="D788" s="86">
        <v>152</v>
      </c>
      <c r="E788" s="86">
        <v>74</v>
      </c>
      <c r="F788" s="86">
        <v>55</v>
      </c>
      <c r="G788" s="86">
        <v>78</v>
      </c>
      <c r="I788" s="86">
        <v>0</v>
      </c>
    </row>
    <row r="789" spans="1:9">
      <c r="A789" s="86" t="s">
        <v>1276</v>
      </c>
      <c r="B789" s="86">
        <v>16</v>
      </c>
      <c r="D789" s="86">
        <v>150</v>
      </c>
      <c r="E789" s="86">
        <v>74</v>
      </c>
      <c r="F789" s="86">
        <v>55</v>
      </c>
      <c r="G789" s="86">
        <v>77</v>
      </c>
      <c r="I789" s="86">
        <v>0</v>
      </c>
    </row>
    <row r="790" spans="1:9">
      <c r="A790" s="86" t="s">
        <v>1275</v>
      </c>
      <c r="B790" s="86">
        <v>18</v>
      </c>
      <c r="D790" s="86">
        <v>154</v>
      </c>
      <c r="E790" s="86">
        <v>74</v>
      </c>
      <c r="F790" s="86">
        <v>57</v>
      </c>
      <c r="G790" s="86">
        <v>79</v>
      </c>
      <c r="I790" s="86">
        <v>0</v>
      </c>
    </row>
    <row r="791" spans="1:9">
      <c r="A791" s="86" t="s">
        <v>1274</v>
      </c>
      <c r="B791" s="86">
        <v>17</v>
      </c>
      <c r="D791" s="86">
        <v>153</v>
      </c>
      <c r="E791" s="86">
        <v>73</v>
      </c>
      <c r="F791" s="86">
        <v>50</v>
      </c>
      <c r="G791" s="86">
        <v>82</v>
      </c>
      <c r="I791" s="86">
        <v>0</v>
      </c>
    </row>
    <row r="792" spans="1:9">
      <c r="A792" s="86" t="s">
        <v>1273</v>
      </c>
      <c r="D792" s="86">
        <v>148</v>
      </c>
      <c r="E792" s="86">
        <v>73</v>
      </c>
      <c r="F792" s="86">
        <v>52</v>
      </c>
      <c r="G792" s="86">
        <v>78</v>
      </c>
      <c r="I792" s="86">
        <v>0</v>
      </c>
    </row>
    <row r="793" spans="1:9">
      <c r="A793" s="86" t="s">
        <v>1272</v>
      </c>
      <c r="D793" s="86">
        <v>154</v>
      </c>
      <c r="E793" s="86">
        <v>73</v>
      </c>
      <c r="F793" s="86">
        <v>53</v>
      </c>
      <c r="G793" s="86">
        <v>76</v>
      </c>
      <c r="I793" s="86">
        <v>0</v>
      </c>
    </row>
    <row r="794" spans="1:9">
      <c r="A794" s="86" t="s">
        <v>1271</v>
      </c>
      <c r="D794" s="86">
        <v>147</v>
      </c>
      <c r="E794" s="86">
        <v>73</v>
      </c>
      <c r="F794" s="86">
        <v>54</v>
      </c>
      <c r="G794" s="86">
        <v>77</v>
      </c>
      <c r="I794" s="86">
        <v>0</v>
      </c>
    </row>
    <row r="795" spans="1:9">
      <c r="A795" s="86" t="s">
        <v>1270</v>
      </c>
      <c r="B795" s="86">
        <v>14</v>
      </c>
      <c r="D795" s="86">
        <v>152</v>
      </c>
      <c r="E795" s="86">
        <v>73</v>
      </c>
      <c r="F795" s="86">
        <v>54</v>
      </c>
      <c r="G795" s="86">
        <v>76</v>
      </c>
      <c r="I795" s="86">
        <v>0</v>
      </c>
    </row>
    <row r="796" spans="1:9">
      <c r="A796" s="86" t="s">
        <v>1269</v>
      </c>
      <c r="D796" s="86">
        <v>149</v>
      </c>
      <c r="E796" s="86">
        <v>73</v>
      </c>
      <c r="F796" s="86">
        <v>54</v>
      </c>
      <c r="G796" s="86">
        <v>74</v>
      </c>
      <c r="I796" s="86">
        <v>0</v>
      </c>
    </row>
    <row r="797" spans="1:9">
      <c r="A797" s="86" t="s">
        <v>1268</v>
      </c>
      <c r="D797" s="86">
        <v>144</v>
      </c>
      <c r="E797" s="86">
        <v>73</v>
      </c>
      <c r="F797" s="86">
        <v>55</v>
      </c>
      <c r="G797" s="86">
        <v>78</v>
      </c>
      <c r="I797" s="86">
        <v>0</v>
      </c>
    </row>
    <row r="798" spans="1:9">
      <c r="A798" s="86" t="s">
        <v>1267</v>
      </c>
      <c r="B798" s="86">
        <v>14</v>
      </c>
      <c r="D798" s="86">
        <v>156</v>
      </c>
      <c r="E798" s="86">
        <v>73</v>
      </c>
      <c r="F798" s="86">
        <v>56</v>
      </c>
      <c r="G798" s="86">
        <v>75</v>
      </c>
      <c r="I798" s="86">
        <v>0</v>
      </c>
    </row>
    <row r="799" spans="1:9">
      <c r="A799" s="86" t="s">
        <v>1266</v>
      </c>
      <c r="B799" s="86">
        <v>16</v>
      </c>
      <c r="D799" s="86">
        <v>160</v>
      </c>
      <c r="E799" s="86">
        <v>73</v>
      </c>
      <c r="F799" s="86">
        <v>57</v>
      </c>
      <c r="G799" s="86">
        <v>79</v>
      </c>
      <c r="I799" s="86">
        <v>0</v>
      </c>
    </row>
    <row r="800" spans="1:9">
      <c r="A800" s="86" t="s">
        <v>1265</v>
      </c>
      <c r="B800" s="86">
        <v>12</v>
      </c>
      <c r="D800" s="86">
        <v>152</v>
      </c>
      <c r="E800" s="86">
        <v>72.5</v>
      </c>
      <c r="I800" s="86">
        <v>0</v>
      </c>
    </row>
    <row r="801" spans="1:9">
      <c r="A801" s="86" t="s">
        <v>1264</v>
      </c>
      <c r="D801" s="86">
        <v>145</v>
      </c>
      <c r="E801" s="86">
        <v>72</v>
      </c>
      <c r="F801" s="86">
        <v>45</v>
      </c>
      <c r="G801" s="86">
        <v>70</v>
      </c>
      <c r="I801" s="86">
        <v>0</v>
      </c>
    </row>
    <row r="802" spans="1:9">
      <c r="A802" s="86" t="s">
        <v>1263</v>
      </c>
      <c r="B802" s="86">
        <v>13</v>
      </c>
      <c r="D802" s="86">
        <v>155</v>
      </c>
      <c r="E802" s="86">
        <v>72</v>
      </c>
      <c r="F802" s="86">
        <v>50</v>
      </c>
      <c r="G802" s="86">
        <v>73</v>
      </c>
      <c r="I802" s="86">
        <v>0</v>
      </c>
    </row>
    <row r="803" spans="1:9">
      <c r="A803" s="86" t="s">
        <v>1262</v>
      </c>
      <c r="D803" s="86">
        <v>148.1</v>
      </c>
      <c r="E803" s="86">
        <v>72</v>
      </c>
      <c r="F803" s="86">
        <v>52</v>
      </c>
      <c r="G803" s="86">
        <v>77</v>
      </c>
      <c r="I803" s="86">
        <v>0</v>
      </c>
    </row>
    <row r="804" spans="1:9">
      <c r="A804" s="86" t="s">
        <v>1261</v>
      </c>
      <c r="B804" s="86">
        <v>14</v>
      </c>
      <c r="D804" s="86">
        <v>152</v>
      </c>
      <c r="E804" s="86">
        <v>72</v>
      </c>
      <c r="F804" s="86">
        <v>53</v>
      </c>
      <c r="G804" s="86">
        <v>75</v>
      </c>
      <c r="I804" s="86">
        <v>0</v>
      </c>
    </row>
    <row r="805" spans="1:9">
      <c r="A805" s="86" t="s">
        <v>1260</v>
      </c>
      <c r="D805" s="86">
        <v>145</v>
      </c>
      <c r="E805" s="86">
        <v>72</v>
      </c>
      <c r="F805" s="86">
        <v>53</v>
      </c>
      <c r="G805" s="86">
        <v>74</v>
      </c>
      <c r="I805" s="86">
        <v>0</v>
      </c>
    </row>
    <row r="806" spans="1:9">
      <c r="A806" s="86" t="s">
        <v>1259</v>
      </c>
      <c r="B806" s="86">
        <v>16</v>
      </c>
      <c r="D806" s="86">
        <v>141</v>
      </c>
      <c r="E806" s="86">
        <v>72</v>
      </c>
      <c r="F806" s="86">
        <v>55</v>
      </c>
      <c r="G806" s="86">
        <v>80</v>
      </c>
      <c r="I806" s="86">
        <v>0</v>
      </c>
    </row>
    <row r="807" spans="1:9">
      <c r="A807" s="86" t="s">
        <v>1258</v>
      </c>
      <c r="E807" s="86">
        <v>72</v>
      </c>
      <c r="F807" s="86">
        <v>55</v>
      </c>
      <c r="G807" s="86">
        <v>75</v>
      </c>
      <c r="I807" s="86" t="e">
        <v>#DIV/0!</v>
      </c>
    </row>
    <row r="808" spans="1:9">
      <c r="A808" s="86" t="s">
        <v>1257</v>
      </c>
      <c r="B808" s="86">
        <v>15</v>
      </c>
      <c r="D808" s="86">
        <v>153</v>
      </c>
      <c r="E808" s="86">
        <v>72</v>
      </c>
      <c r="F808" s="86">
        <v>57</v>
      </c>
      <c r="G808" s="86">
        <v>79</v>
      </c>
      <c r="I808" s="86">
        <v>0</v>
      </c>
    </row>
    <row r="809" spans="1:9">
      <c r="A809" s="86" t="s">
        <v>1256</v>
      </c>
      <c r="D809" s="86">
        <v>145</v>
      </c>
      <c r="E809" s="86">
        <v>72</v>
      </c>
      <c r="F809" s="86">
        <v>57</v>
      </c>
      <c r="G809" s="86">
        <v>78</v>
      </c>
      <c r="I809" s="86">
        <v>0</v>
      </c>
    </row>
    <row r="810" spans="1:9">
      <c r="A810" s="86" t="s">
        <v>1255</v>
      </c>
      <c r="B810" s="86">
        <v>14</v>
      </c>
      <c r="D810" s="86">
        <v>152</v>
      </c>
      <c r="E810" s="86">
        <v>71</v>
      </c>
      <c r="F810" s="86">
        <v>52</v>
      </c>
      <c r="G810" s="86">
        <v>74</v>
      </c>
      <c r="I810" s="86">
        <v>0</v>
      </c>
    </row>
    <row r="811" spans="1:9">
      <c r="A811" s="86" t="s">
        <v>1254</v>
      </c>
      <c r="B811" s="86">
        <v>19</v>
      </c>
      <c r="D811" s="86">
        <v>156</v>
      </c>
      <c r="E811" s="86">
        <v>71</v>
      </c>
      <c r="F811" s="86">
        <v>54</v>
      </c>
      <c r="G811" s="86">
        <v>80</v>
      </c>
      <c r="I811" s="86">
        <v>0</v>
      </c>
    </row>
    <row r="812" spans="1:9">
      <c r="A812" s="86" t="s">
        <v>1253</v>
      </c>
      <c r="B812" s="86">
        <v>21</v>
      </c>
      <c r="D812" s="86">
        <v>157</v>
      </c>
      <c r="E812" s="86">
        <v>71</v>
      </c>
      <c r="F812" s="86">
        <v>56</v>
      </c>
      <c r="G812" s="86">
        <v>72</v>
      </c>
      <c r="I812" s="86">
        <v>0</v>
      </c>
    </row>
    <row r="813" spans="1:9">
      <c r="A813" s="86" t="s">
        <v>1252</v>
      </c>
      <c r="D813" s="86">
        <v>144</v>
      </c>
      <c r="E813" s="86">
        <v>71</v>
      </c>
      <c r="F813" s="86">
        <v>57</v>
      </c>
      <c r="G813" s="86">
        <v>78</v>
      </c>
      <c r="I813" s="86">
        <v>0</v>
      </c>
    </row>
    <row r="814" spans="1:9">
      <c r="A814" s="86" t="s">
        <v>1251</v>
      </c>
      <c r="D814" s="86">
        <v>145</v>
      </c>
      <c r="E814" s="86">
        <v>70</v>
      </c>
      <c r="F814" s="86">
        <v>51</v>
      </c>
      <c r="G814" s="86">
        <v>72</v>
      </c>
      <c r="I814" s="86">
        <v>0</v>
      </c>
    </row>
    <row r="815" spans="1:9">
      <c r="A815" s="86" t="s">
        <v>1250</v>
      </c>
      <c r="D815" s="86">
        <v>149</v>
      </c>
      <c r="E815" s="86">
        <v>70</v>
      </c>
      <c r="F815" s="86">
        <v>52</v>
      </c>
      <c r="G815" s="86">
        <v>78</v>
      </c>
      <c r="I815" s="86">
        <v>0</v>
      </c>
    </row>
    <row r="816" spans="1:9">
      <c r="A816" s="86" t="s">
        <v>1249</v>
      </c>
      <c r="D816" s="86">
        <v>155</v>
      </c>
      <c r="E816" s="86">
        <v>70</v>
      </c>
      <c r="F816" s="86">
        <v>52</v>
      </c>
      <c r="G816" s="86">
        <v>73</v>
      </c>
      <c r="I816" s="86">
        <v>0</v>
      </c>
    </row>
    <row r="817" spans="1:9">
      <c r="A817" s="86" t="s">
        <v>1248</v>
      </c>
      <c r="B817" s="86">
        <v>15</v>
      </c>
      <c r="D817" s="86">
        <v>149</v>
      </c>
      <c r="E817" s="86">
        <v>70</v>
      </c>
      <c r="F817" s="86">
        <v>53</v>
      </c>
      <c r="G817" s="86">
        <v>77</v>
      </c>
      <c r="I817" s="86">
        <v>0</v>
      </c>
    </row>
    <row r="818" spans="1:9">
      <c r="A818" s="86" t="s">
        <v>1247</v>
      </c>
      <c r="D818" s="86">
        <v>158</v>
      </c>
      <c r="E818" s="86">
        <v>70</v>
      </c>
      <c r="F818" s="86">
        <v>54</v>
      </c>
      <c r="G818" s="86">
        <v>74</v>
      </c>
      <c r="I818" s="86">
        <v>0</v>
      </c>
    </row>
    <row r="819" spans="1:9">
      <c r="A819" s="86" t="s">
        <v>1246</v>
      </c>
      <c r="B819" s="86">
        <v>15</v>
      </c>
      <c r="D819" s="86">
        <v>142</v>
      </c>
      <c r="E819" s="86">
        <v>68</v>
      </c>
      <c r="F819" s="86">
        <v>49</v>
      </c>
      <c r="G819" s="86">
        <v>67</v>
      </c>
      <c r="I819" s="86">
        <v>0</v>
      </c>
    </row>
    <row r="820" spans="1:9">
      <c r="A820" s="86" t="s">
        <v>1245</v>
      </c>
      <c r="D820" s="86">
        <v>145</v>
      </c>
      <c r="E820" s="86">
        <v>68</v>
      </c>
      <c r="F820" s="86">
        <v>52</v>
      </c>
      <c r="G820" s="86">
        <v>76</v>
      </c>
      <c r="I820" s="86">
        <v>0</v>
      </c>
    </row>
    <row r="821" spans="1:9">
      <c r="A821" s="86" t="s">
        <v>1244</v>
      </c>
      <c r="D821" s="86">
        <v>147</v>
      </c>
      <c r="E821" s="86">
        <v>68</v>
      </c>
      <c r="F821" s="86">
        <v>52</v>
      </c>
      <c r="G821" s="86">
        <v>73</v>
      </c>
      <c r="I821" s="86">
        <v>0</v>
      </c>
    </row>
    <row r="822" spans="1:9">
      <c r="A822" s="86" t="s">
        <v>1243</v>
      </c>
      <c r="D822" s="86">
        <v>147</v>
      </c>
      <c r="E822" s="86">
        <v>68</v>
      </c>
      <c r="F822" s="86">
        <v>58</v>
      </c>
      <c r="G822" s="86">
        <v>72</v>
      </c>
      <c r="I822" s="86">
        <v>0</v>
      </c>
    </row>
    <row r="823" spans="1:9">
      <c r="A823" s="86" t="s">
        <v>1242</v>
      </c>
      <c r="B823" s="86">
        <v>600</v>
      </c>
      <c r="D823" s="86">
        <v>130</v>
      </c>
      <c r="E823" s="86">
        <v>67</v>
      </c>
      <c r="F823" s="86">
        <v>48</v>
      </c>
      <c r="G823" s="86">
        <v>63</v>
      </c>
      <c r="I823" s="86">
        <v>0</v>
      </c>
    </row>
    <row r="824" spans="1:9">
      <c r="A824" s="86" t="s">
        <v>1241</v>
      </c>
      <c r="D824" s="86">
        <v>141.5</v>
      </c>
      <c r="E824" s="86">
        <v>67</v>
      </c>
      <c r="F824" s="86">
        <v>50</v>
      </c>
      <c r="G824" s="86">
        <v>69</v>
      </c>
      <c r="I824" s="86">
        <v>0</v>
      </c>
    </row>
    <row r="825" spans="1:9">
      <c r="A825" s="86" t="s">
        <v>1240</v>
      </c>
      <c r="E825" s="86">
        <v>67</v>
      </c>
      <c r="F825" s="86">
        <v>52</v>
      </c>
      <c r="G825" s="86">
        <v>71</v>
      </c>
      <c r="I825" s="86" t="e">
        <v>#DIV/0!</v>
      </c>
    </row>
    <row r="826" spans="1:9">
      <c r="A826" s="86" t="s">
        <v>1239</v>
      </c>
      <c r="E826" s="86">
        <v>67</v>
      </c>
      <c r="F826" s="86">
        <v>52</v>
      </c>
      <c r="G826" s="86">
        <v>71</v>
      </c>
      <c r="I826" s="86" t="e">
        <v>#DIV/0!</v>
      </c>
    </row>
    <row r="827" spans="1:9">
      <c r="A827" s="86" t="s">
        <v>1238</v>
      </c>
      <c r="E827" s="86">
        <v>67</v>
      </c>
      <c r="F827" s="86">
        <v>57</v>
      </c>
      <c r="G827" s="86">
        <v>73</v>
      </c>
      <c r="I827" s="86" t="e">
        <v>#DIV/0!</v>
      </c>
    </row>
    <row r="828" spans="1:9">
      <c r="A828" s="86" t="s">
        <v>1237</v>
      </c>
      <c r="D828" s="86">
        <v>142</v>
      </c>
      <c r="E828" s="86">
        <v>66.5</v>
      </c>
      <c r="F828" s="86">
        <v>50</v>
      </c>
      <c r="G828" s="86">
        <v>68</v>
      </c>
      <c r="I828" s="86">
        <v>0</v>
      </c>
    </row>
    <row r="829" spans="1:9">
      <c r="A829" s="86" t="s">
        <v>1236</v>
      </c>
      <c r="D829" s="86">
        <v>147</v>
      </c>
      <c r="E829" s="86">
        <v>65</v>
      </c>
      <c r="F829" s="86">
        <v>53</v>
      </c>
      <c r="G829" s="86">
        <v>73</v>
      </c>
      <c r="I829" s="86">
        <v>0</v>
      </c>
    </row>
    <row r="830" spans="1:9">
      <c r="A830" s="86" t="s">
        <v>1235</v>
      </c>
      <c r="D830" s="86">
        <v>138</v>
      </c>
      <c r="E830" s="86">
        <v>64</v>
      </c>
      <c r="F830" s="86">
        <v>51</v>
      </c>
      <c r="G830" s="86">
        <v>68</v>
      </c>
      <c r="I830" s="86">
        <v>0</v>
      </c>
    </row>
    <row r="831" spans="1:9">
      <c r="A831" s="86" t="s">
        <v>1234</v>
      </c>
      <c r="D831" s="86">
        <v>139.19999999999999</v>
      </c>
      <c r="E831" s="86">
        <v>63</v>
      </c>
      <c r="F831" s="86">
        <v>49</v>
      </c>
      <c r="G831" s="86">
        <v>67</v>
      </c>
      <c r="I831" s="86">
        <v>0</v>
      </c>
    </row>
    <row r="832" spans="1:9">
      <c r="A832" s="86" t="s">
        <v>1233</v>
      </c>
      <c r="E832" s="86">
        <v>63</v>
      </c>
      <c r="F832" s="86">
        <v>51</v>
      </c>
      <c r="G832" s="86">
        <v>67</v>
      </c>
      <c r="I832" s="86" t="e">
        <v>#DIV/0!</v>
      </c>
    </row>
    <row r="833" spans="1:9">
      <c r="A833" s="86" t="s">
        <v>1232</v>
      </c>
      <c r="B833" s="86">
        <v>15</v>
      </c>
      <c r="D833" s="86">
        <v>150</v>
      </c>
      <c r="E833" s="86">
        <v>62</v>
      </c>
      <c r="F833" s="86">
        <v>48</v>
      </c>
      <c r="G833" s="86">
        <v>59</v>
      </c>
      <c r="I833" s="86">
        <v>0</v>
      </c>
    </row>
    <row r="834" spans="1:9">
      <c r="A834" s="86" t="s">
        <v>1231</v>
      </c>
      <c r="D834" s="86">
        <v>133</v>
      </c>
      <c r="E834" s="86">
        <v>61</v>
      </c>
      <c r="F834" s="86">
        <v>47</v>
      </c>
      <c r="G834" s="86">
        <v>62</v>
      </c>
      <c r="I834" s="86">
        <v>0</v>
      </c>
    </row>
    <row r="835" spans="1:9">
      <c r="A835" s="86" t="s">
        <v>1230</v>
      </c>
      <c r="D835" s="86">
        <v>130</v>
      </c>
      <c r="E835" s="86">
        <v>60</v>
      </c>
      <c r="F835" s="86">
        <v>45</v>
      </c>
      <c r="G835" s="86">
        <v>72</v>
      </c>
      <c r="I835" s="86">
        <v>0</v>
      </c>
    </row>
    <row r="836" spans="1:9">
      <c r="A836" s="86" t="s">
        <v>1229</v>
      </c>
      <c r="D836" s="86">
        <v>143</v>
      </c>
      <c r="E836" s="86">
        <v>60</v>
      </c>
      <c r="F836" s="86">
        <v>48</v>
      </c>
      <c r="G836" s="86">
        <v>58</v>
      </c>
      <c r="I836" s="86">
        <v>0</v>
      </c>
    </row>
    <row r="837" spans="1:9">
      <c r="A837" s="86" t="s">
        <v>1228</v>
      </c>
      <c r="D837" s="86">
        <v>139</v>
      </c>
      <c r="E837" s="86">
        <v>60</v>
      </c>
      <c r="F837" s="86">
        <v>50</v>
      </c>
      <c r="G837" s="86">
        <v>65</v>
      </c>
      <c r="I837" s="86">
        <v>0</v>
      </c>
    </row>
    <row r="838" spans="1:9">
      <c r="A838" s="86" t="s">
        <v>1227</v>
      </c>
      <c r="D838" s="86">
        <v>118.9</v>
      </c>
      <c r="E838" s="86">
        <v>52</v>
      </c>
      <c r="F838" s="86">
        <v>46</v>
      </c>
      <c r="G838" s="86">
        <v>56</v>
      </c>
      <c r="I838" s="86">
        <v>0</v>
      </c>
    </row>
  </sheetData>
  <phoneticPr fontId="5"/>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3"/>
  <dimension ref="A2:A109"/>
  <sheetViews>
    <sheetView topLeftCell="A7" workbookViewId="0">
      <selection activeCell="B22" sqref="B22"/>
    </sheetView>
  </sheetViews>
  <sheetFormatPr defaultRowHeight="13.5"/>
  <sheetData>
    <row r="2" spans="1:1">
      <c r="A2" t="s">
        <v>228</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150</v>
      </c>
    </row>
    <row r="24" spans="1:1">
      <c r="A24" t="s">
        <v>151</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row r="42" spans="1:1">
      <c r="A42" t="s">
        <v>169</v>
      </c>
    </row>
    <row r="43" spans="1:1">
      <c r="A43" t="s">
        <v>170</v>
      </c>
    </row>
    <row r="44" spans="1:1">
      <c r="A44" t="s">
        <v>171</v>
      </c>
    </row>
    <row r="45" spans="1:1">
      <c r="A45" t="s">
        <v>172</v>
      </c>
    </row>
    <row r="46" spans="1:1">
      <c r="A46" t="s">
        <v>173</v>
      </c>
    </row>
    <row r="47" spans="1:1">
      <c r="A47" t="s">
        <v>174</v>
      </c>
    </row>
    <row r="48" spans="1:1">
      <c r="A48" t="s">
        <v>175</v>
      </c>
    </row>
    <row r="49" spans="1:1">
      <c r="A49" t="s">
        <v>176</v>
      </c>
    </row>
    <row r="50" spans="1:1">
      <c r="A50" t="s">
        <v>177</v>
      </c>
    </row>
    <row r="51" spans="1:1">
      <c r="A51" t="s">
        <v>178</v>
      </c>
    </row>
    <row r="52" spans="1:1">
      <c r="A52" t="s">
        <v>179</v>
      </c>
    </row>
    <row r="53" spans="1:1">
      <c r="A53" t="s">
        <v>180</v>
      </c>
    </row>
    <row r="54" spans="1:1">
      <c r="A54" t="s">
        <v>181</v>
      </c>
    </row>
    <row r="55" spans="1:1">
      <c r="A55" t="s">
        <v>182</v>
      </c>
    </row>
    <row r="56" spans="1:1">
      <c r="A56" t="s">
        <v>183</v>
      </c>
    </row>
    <row r="57" spans="1:1">
      <c r="A57" t="s">
        <v>184</v>
      </c>
    </row>
    <row r="58" spans="1:1">
      <c r="A58" t="s">
        <v>185</v>
      </c>
    </row>
    <row r="59" spans="1:1">
      <c r="A59" t="s">
        <v>186</v>
      </c>
    </row>
    <row r="60" spans="1:1">
      <c r="A60" t="s">
        <v>187</v>
      </c>
    </row>
    <row r="61" spans="1:1">
      <c r="A61" t="s">
        <v>188</v>
      </c>
    </row>
    <row r="62" spans="1:1">
      <c r="A62" t="s">
        <v>189</v>
      </c>
    </row>
    <row r="63" spans="1:1">
      <c r="A63" t="s">
        <v>190</v>
      </c>
    </row>
    <row r="64" spans="1:1">
      <c r="A64" t="s">
        <v>191</v>
      </c>
    </row>
    <row r="65" spans="1:1">
      <c r="A65" t="s">
        <v>192</v>
      </c>
    </row>
    <row r="66" spans="1:1">
      <c r="A66" t="s">
        <v>193</v>
      </c>
    </row>
    <row r="67" spans="1:1">
      <c r="A67" t="s">
        <v>194</v>
      </c>
    </row>
    <row r="68" spans="1:1">
      <c r="A68" t="s">
        <v>195</v>
      </c>
    </row>
    <row r="69" spans="1:1">
      <c r="A69" t="s">
        <v>196</v>
      </c>
    </row>
    <row r="70" spans="1:1">
      <c r="A70" t="s">
        <v>197</v>
      </c>
    </row>
    <row r="71" spans="1:1">
      <c r="A71" t="s">
        <v>198</v>
      </c>
    </row>
    <row r="72" spans="1:1">
      <c r="A72" t="s">
        <v>199</v>
      </c>
    </row>
    <row r="73" spans="1:1">
      <c r="A73" t="s">
        <v>200</v>
      </c>
    </row>
    <row r="74" spans="1:1">
      <c r="A74" t="s">
        <v>201</v>
      </c>
    </row>
    <row r="75" spans="1:1">
      <c r="A75" t="s">
        <v>202</v>
      </c>
    </row>
    <row r="76" spans="1:1">
      <c r="A76" t="s">
        <v>203</v>
      </c>
    </row>
    <row r="77" spans="1:1">
      <c r="A77" t="s">
        <v>204</v>
      </c>
    </row>
    <row r="78" spans="1:1">
      <c r="A78" t="s">
        <v>205</v>
      </c>
    </row>
    <row r="79" spans="1:1">
      <c r="A79" t="s">
        <v>206</v>
      </c>
    </row>
    <row r="80" spans="1:1">
      <c r="A80" t="s">
        <v>207</v>
      </c>
    </row>
    <row r="81" spans="1:1">
      <c r="A81" t="s">
        <v>208</v>
      </c>
    </row>
    <row r="82" spans="1:1">
      <c r="A82" t="s">
        <v>209</v>
      </c>
    </row>
    <row r="83" spans="1:1">
      <c r="A83" t="s">
        <v>210</v>
      </c>
    </row>
    <row r="84" spans="1:1">
      <c r="A84" t="s">
        <v>211</v>
      </c>
    </row>
    <row r="85" spans="1:1">
      <c r="A85" t="s">
        <v>212</v>
      </c>
    </row>
    <row r="86" spans="1:1">
      <c r="A86" t="s">
        <v>213</v>
      </c>
    </row>
    <row r="87" spans="1:1">
      <c r="A87" t="s">
        <v>214</v>
      </c>
    </row>
    <row r="88" spans="1:1">
      <c r="A88" t="s">
        <v>215</v>
      </c>
    </row>
    <row r="89" spans="1:1">
      <c r="A89" t="s">
        <v>216</v>
      </c>
    </row>
    <row r="90" spans="1:1">
      <c r="A90" t="s">
        <v>217</v>
      </c>
    </row>
    <row r="91" spans="1:1">
      <c r="A91" t="s">
        <v>218</v>
      </c>
    </row>
    <row r="92" spans="1:1">
      <c r="A92" t="s">
        <v>219</v>
      </c>
    </row>
    <row r="93" spans="1:1">
      <c r="A93" t="s">
        <v>220</v>
      </c>
    </row>
    <row r="94" spans="1:1">
      <c r="A94" t="s">
        <v>221</v>
      </c>
    </row>
    <row r="95" spans="1:1">
      <c r="A95" t="s">
        <v>222</v>
      </c>
    </row>
    <row r="96" spans="1:1">
      <c r="A96" t="s">
        <v>223</v>
      </c>
    </row>
    <row r="97" spans="1:1">
      <c r="A97" t="s">
        <v>224</v>
      </c>
    </row>
    <row r="98" spans="1:1">
      <c r="A98" t="s">
        <v>225</v>
      </c>
    </row>
    <row r="99" spans="1:1">
      <c r="A99" t="s">
        <v>226</v>
      </c>
    </row>
    <row r="100" spans="1:1">
      <c r="A100" t="s">
        <v>227</v>
      </c>
    </row>
    <row r="101" spans="1:1">
      <c r="A101" t="s">
        <v>308</v>
      </c>
    </row>
    <row r="102" spans="1:1">
      <c r="A102" t="s">
        <v>309</v>
      </c>
    </row>
    <row r="103" spans="1:1">
      <c r="A103" t="s">
        <v>310</v>
      </c>
    </row>
    <row r="104" spans="1:1">
      <c r="A104" t="s">
        <v>311</v>
      </c>
    </row>
    <row r="105" spans="1:1">
      <c r="A105" t="s">
        <v>313</v>
      </c>
    </row>
    <row r="106" spans="1:1">
      <c r="A106" t="s">
        <v>314</v>
      </c>
    </row>
    <row r="107" spans="1:1">
      <c r="A107" t="s">
        <v>319</v>
      </c>
    </row>
    <row r="108" spans="1:1">
      <c r="A108" t="s">
        <v>321</v>
      </c>
    </row>
    <row r="109" spans="1:1">
      <c r="A109" t="s">
        <v>323</v>
      </c>
    </row>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dimension ref="B2:B74"/>
  <sheetViews>
    <sheetView workbookViewId="0">
      <selection activeCell="G39" sqref="G39"/>
    </sheetView>
  </sheetViews>
  <sheetFormatPr defaultRowHeight="13.5"/>
  <sheetData>
    <row r="2" spans="2:2">
      <c r="B2" t="s">
        <v>279</v>
      </c>
    </row>
    <row r="4" spans="2:2">
      <c r="B4" t="s">
        <v>229</v>
      </c>
    </row>
    <row r="5" spans="2:2">
      <c r="B5" t="s">
        <v>230</v>
      </c>
    </row>
    <row r="6" spans="2:2">
      <c r="B6" t="s">
        <v>231</v>
      </c>
    </row>
    <row r="7" spans="2:2">
      <c r="B7" t="s">
        <v>232</v>
      </c>
    </row>
    <row r="8" spans="2:2">
      <c r="B8" t="s">
        <v>233</v>
      </c>
    </row>
    <row r="9" spans="2:2">
      <c r="B9" t="s">
        <v>234</v>
      </c>
    </row>
    <row r="10" spans="2:2">
      <c r="B10" t="s">
        <v>235</v>
      </c>
    </row>
    <row r="11" spans="2:2">
      <c r="B11" t="s">
        <v>236</v>
      </c>
    </row>
    <row r="12" spans="2:2">
      <c r="B12" t="s">
        <v>237</v>
      </c>
    </row>
    <row r="13" spans="2:2">
      <c r="B13" t="s">
        <v>238</v>
      </c>
    </row>
    <row r="14" spans="2:2">
      <c r="B14" t="s">
        <v>239</v>
      </c>
    </row>
    <row r="15" spans="2:2">
      <c r="B15" t="s">
        <v>240</v>
      </c>
    </row>
    <row r="16" spans="2:2">
      <c r="B16" t="s">
        <v>241</v>
      </c>
    </row>
    <row r="17" spans="2:2">
      <c r="B17" t="s">
        <v>242</v>
      </c>
    </row>
    <row r="18" spans="2:2">
      <c r="B18" t="s">
        <v>243</v>
      </c>
    </row>
    <row r="19" spans="2:2">
      <c r="B19" t="s">
        <v>244</v>
      </c>
    </row>
    <row r="20" spans="2:2">
      <c r="B20" t="s">
        <v>245</v>
      </c>
    </row>
    <row r="21" spans="2:2">
      <c r="B21" t="s">
        <v>246</v>
      </c>
    </row>
    <row r="22" spans="2:2">
      <c r="B22" t="s">
        <v>247</v>
      </c>
    </row>
    <row r="23" spans="2:2">
      <c r="B23" t="s">
        <v>248</v>
      </c>
    </row>
    <row r="24" spans="2:2">
      <c r="B24" t="s">
        <v>249</v>
      </c>
    </row>
    <row r="25" spans="2:2">
      <c r="B25" t="s">
        <v>250</v>
      </c>
    </row>
    <row r="26" spans="2:2">
      <c r="B26" t="s">
        <v>251</v>
      </c>
    </row>
    <row r="27" spans="2:2">
      <c r="B27" t="s">
        <v>252</v>
      </c>
    </row>
    <row r="28" spans="2:2">
      <c r="B28" t="s">
        <v>253</v>
      </c>
    </row>
    <row r="29" spans="2:2">
      <c r="B29" t="s">
        <v>254</v>
      </c>
    </row>
    <row r="30" spans="2:2">
      <c r="B30" t="s">
        <v>255</v>
      </c>
    </row>
    <row r="31" spans="2:2">
      <c r="B31" t="s">
        <v>256</v>
      </c>
    </row>
    <row r="32" spans="2:2">
      <c r="B32" t="s">
        <v>257</v>
      </c>
    </row>
    <row r="33" spans="2:2">
      <c r="B33" t="s">
        <v>258</v>
      </c>
    </row>
    <row r="34" spans="2:2">
      <c r="B34" t="s">
        <v>259</v>
      </c>
    </row>
    <row r="35" spans="2:2">
      <c r="B35" t="s">
        <v>260</v>
      </c>
    </row>
    <row r="36" spans="2:2">
      <c r="B36" t="s">
        <v>261</v>
      </c>
    </row>
    <row r="37" spans="2:2">
      <c r="B37" t="s">
        <v>262</v>
      </c>
    </row>
    <row r="38" spans="2:2">
      <c r="B38" t="s">
        <v>263</v>
      </c>
    </row>
    <row r="39" spans="2:2">
      <c r="B39" t="s">
        <v>264</v>
      </c>
    </row>
    <row r="40" spans="2:2">
      <c r="B40" t="s">
        <v>265</v>
      </c>
    </row>
    <row r="41" spans="2:2">
      <c r="B41" t="s">
        <v>266</v>
      </c>
    </row>
    <row r="42" spans="2:2">
      <c r="B42" t="s">
        <v>267</v>
      </c>
    </row>
    <row r="43" spans="2:2">
      <c r="B43" t="s">
        <v>268</v>
      </c>
    </row>
    <row r="44" spans="2:2">
      <c r="B44" t="s">
        <v>269</v>
      </c>
    </row>
    <row r="45" spans="2:2">
      <c r="B45" t="s">
        <v>270</v>
      </c>
    </row>
    <row r="46" spans="2:2">
      <c r="B46" t="s">
        <v>271</v>
      </c>
    </row>
    <row r="47" spans="2:2">
      <c r="B47" t="s">
        <v>272</v>
      </c>
    </row>
    <row r="48" spans="2:2">
      <c r="B48" t="s">
        <v>273</v>
      </c>
    </row>
    <row r="49" spans="2:2">
      <c r="B49" t="s">
        <v>274</v>
      </c>
    </row>
    <row r="50" spans="2:2">
      <c r="B50" t="s">
        <v>275</v>
      </c>
    </row>
    <row r="51" spans="2:2">
      <c r="B51" t="s">
        <v>276</v>
      </c>
    </row>
    <row r="52" spans="2:2">
      <c r="B52" t="s">
        <v>277</v>
      </c>
    </row>
    <row r="53" spans="2:2">
      <c r="B53" t="s">
        <v>278</v>
      </c>
    </row>
    <row r="54" spans="2:2">
      <c r="B54" t="s">
        <v>280</v>
      </c>
    </row>
    <row r="55" spans="2:2">
      <c r="B55" t="s">
        <v>281</v>
      </c>
    </row>
    <row r="56" spans="2:2">
      <c r="B56" t="s">
        <v>282</v>
      </c>
    </row>
    <row r="57" spans="2:2">
      <c r="B57" t="s">
        <v>283</v>
      </c>
    </row>
    <row r="58" spans="2:2">
      <c r="B58" t="s">
        <v>284</v>
      </c>
    </row>
    <row r="59" spans="2:2">
      <c r="B59" t="s">
        <v>285</v>
      </c>
    </row>
    <row r="60" spans="2:2">
      <c r="B60" t="s">
        <v>286</v>
      </c>
    </row>
    <row r="61" spans="2:2">
      <c r="B61" t="s">
        <v>287</v>
      </c>
    </row>
    <row r="62" spans="2:2">
      <c r="B62" t="s">
        <v>288</v>
      </c>
    </row>
    <row r="63" spans="2:2">
      <c r="B63" t="s">
        <v>289</v>
      </c>
    </row>
    <row r="64" spans="2:2">
      <c r="B64" t="s">
        <v>290</v>
      </c>
    </row>
    <row r="65" spans="2:2">
      <c r="B65" t="s">
        <v>291</v>
      </c>
    </row>
    <row r="66" spans="2:2">
      <c r="B66" t="s">
        <v>292</v>
      </c>
    </row>
    <row r="67" spans="2:2">
      <c r="B67" t="s">
        <v>293</v>
      </c>
    </row>
    <row r="68" spans="2:2">
      <c r="B68" t="s">
        <v>294</v>
      </c>
    </row>
    <row r="69" spans="2:2">
      <c r="B69" t="s">
        <v>295</v>
      </c>
    </row>
    <row r="70" spans="2:2">
      <c r="B70" t="s">
        <v>296</v>
      </c>
    </row>
    <row r="71" spans="2:2">
      <c r="B71" t="s">
        <v>297</v>
      </c>
    </row>
    <row r="72" spans="2:2">
      <c r="B72" t="s">
        <v>295</v>
      </c>
    </row>
    <row r="73" spans="2:2">
      <c r="B73" t="s">
        <v>298</v>
      </c>
    </row>
    <row r="74" spans="2:2">
      <c r="B74" t="s">
        <v>299</v>
      </c>
    </row>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dimension ref="A1:B8"/>
  <sheetViews>
    <sheetView workbookViewId="0">
      <selection activeCell="E6" sqref="E6"/>
    </sheetView>
  </sheetViews>
  <sheetFormatPr defaultRowHeight="13.5"/>
  <sheetData>
    <row r="1" spans="1:2">
      <c r="A1" s="12" t="s">
        <v>349</v>
      </c>
      <c r="B1" s="12" t="s">
        <v>351</v>
      </c>
    </row>
    <row r="2" spans="1:2">
      <c r="A2" s="24">
        <v>0</v>
      </c>
      <c r="B2" s="13">
        <v>21</v>
      </c>
    </row>
    <row r="3" spans="1:2">
      <c r="A3" s="24">
        <v>20</v>
      </c>
      <c r="B3" s="13">
        <v>11</v>
      </c>
    </row>
    <row r="4" spans="1:2">
      <c r="A4" s="24">
        <v>40</v>
      </c>
      <c r="B4" s="13">
        <v>5</v>
      </c>
    </row>
    <row r="5" spans="1:2">
      <c r="A5" s="24">
        <v>60</v>
      </c>
      <c r="B5" s="13">
        <v>2</v>
      </c>
    </row>
    <row r="6" spans="1:2">
      <c r="A6" s="24">
        <v>80</v>
      </c>
      <c r="B6" s="13">
        <v>1</v>
      </c>
    </row>
    <row r="7" spans="1:2">
      <c r="A7" s="24">
        <v>100</v>
      </c>
      <c r="B7" s="13">
        <v>3</v>
      </c>
    </row>
    <row r="8" spans="1:2" ht="14.25" thickBot="1">
      <c r="A8" s="11" t="s">
        <v>350</v>
      </c>
      <c r="B8" s="11">
        <v>6</v>
      </c>
    </row>
  </sheetData>
  <sortState ref="A2:A7">
    <sortCondition ref="A2"/>
  </sortState>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10"/>
  <dimension ref="A1:P50"/>
  <sheetViews>
    <sheetView workbookViewId="0">
      <selection sqref="A1:A1048576"/>
    </sheetView>
  </sheetViews>
  <sheetFormatPr defaultRowHeight="14.25"/>
  <cols>
    <col min="1" max="1" width="14.625" customWidth="1"/>
    <col min="2" max="2" width="13.5" customWidth="1"/>
    <col min="3" max="3" width="15.875" customWidth="1"/>
    <col min="4" max="4" width="14.625" customWidth="1"/>
    <col min="5" max="5" width="145.75" style="17" customWidth="1"/>
    <col min="6" max="6" width="16" style="17" customWidth="1"/>
    <col min="7" max="7" width="11.875" style="17" customWidth="1"/>
    <col min="8" max="8" width="24.5" style="17" customWidth="1"/>
    <col min="9" max="12" width="14" customWidth="1"/>
    <col min="14" max="14" width="14.875" customWidth="1"/>
    <col min="15" max="15" width="11.25" customWidth="1"/>
  </cols>
  <sheetData>
    <row r="1" spans="1:16" ht="17.25">
      <c r="B1" s="19">
        <v>42110</v>
      </c>
      <c r="C1" s="19">
        <v>42110</v>
      </c>
      <c r="D1" s="62">
        <f t="shared" ref="D1:D7" si="0">DATEDIF(B1,C1,"D")</f>
        <v>0</v>
      </c>
      <c r="E1" s="21" t="s">
        <v>383</v>
      </c>
      <c r="F1" s="19"/>
      <c r="I1" s="24"/>
      <c r="J1" s="24"/>
      <c r="K1" s="24"/>
      <c r="L1" s="24"/>
      <c r="N1" s="27"/>
      <c r="O1" s="28"/>
      <c r="P1" s="30"/>
    </row>
    <row r="2" spans="1:16" ht="18">
      <c r="B2" s="61">
        <v>42121</v>
      </c>
      <c r="C2" s="64">
        <v>42164</v>
      </c>
      <c r="D2" s="62">
        <f t="shared" si="0"/>
        <v>43</v>
      </c>
      <c r="E2" s="63" t="s">
        <v>384</v>
      </c>
      <c r="F2" s="19"/>
      <c r="I2" s="24"/>
      <c r="J2" s="24"/>
      <c r="K2" s="24"/>
      <c r="L2" s="24"/>
      <c r="N2" s="27"/>
      <c r="O2" s="28"/>
      <c r="P2" s="30"/>
    </row>
    <row r="3" spans="1:16" ht="18">
      <c r="B3" s="61">
        <v>41937</v>
      </c>
      <c r="C3" s="61">
        <v>42042</v>
      </c>
      <c r="D3" s="62">
        <f t="shared" si="0"/>
        <v>105</v>
      </c>
      <c r="E3" s="21" t="s">
        <v>386</v>
      </c>
      <c r="F3" s="19"/>
      <c r="I3" s="24"/>
      <c r="J3" s="24"/>
      <c r="K3" s="24"/>
      <c r="L3" s="24"/>
      <c r="N3" s="27"/>
      <c r="O3" s="28"/>
      <c r="P3" s="30"/>
    </row>
    <row r="4" spans="1:16" ht="17.25">
      <c r="D4" s="62">
        <f t="shared" si="0"/>
        <v>0</v>
      </c>
      <c r="E4" s="19" t="s">
        <v>387</v>
      </c>
      <c r="F4" s="19"/>
      <c r="I4" s="24"/>
      <c r="J4" s="24"/>
      <c r="K4" s="24"/>
      <c r="L4" s="24"/>
      <c r="N4" s="27"/>
      <c r="O4" s="28"/>
      <c r="P4" s="30"/>
    </row>
    <row r="5" spans="1:16" ht="18">
      <c r="B5" s="61">
        <v>42108</v>
      </c>
      <c r="C5" s="61">
        <v>42181</v>
      </c>
      <c r="D5" s="62">
        <f t="shared" si="0"/>
        <v>73</v>
      </c>
      <c r="E5" s="21" t="s">
        <v>389</v>
      </c>
      <c r="F5" s="19"/>
      <c r="I5" s="24"/>
      <c r="J5" s="24"/>
      <c r="K5" s="24"/>
      <c r="L5" s="24"/>
      <c r="N5" s="27"/>
      <c r="O5" s="28"/>
      <c r="P5" s="30"/>
    </row>
    <row r="6" spans="1:16" ht="17.25">
      <c r="B6" s="4">
        <v>42036</v>
      </c>
      <c r="C6" s="4">
        <v>42036</v>
      </c>
      <c r="D6" s="62">
        <f t="shared" si="0"/>
        <v>0</v>
      </c>
      <c r="E6" s="19" t="s">
        <v>390</v>
      </c>
      <c r="F6" s="19"/>
      <c r="I6" s="24"/>
      <c r="J6" s="24"/>
      <c r="K6" s="24"/>
      <c r="L6" s="24"/>
      <c r="N6" s="27"/>
      <c r="O6" s="28"/>
      <c r="P6" s="30"/>
    </row>
    <row r="7" spans="1:16" ht="17.25">
      <c r="B7" s="4">
        <v>42116</v>
      </c>
      <c r="C7" s="4">
        <v>42116</v>
      </c>
      <c r="D7" s="62">
        <f t="shared" si="0"/>
        <v>0</v>
      </c>
      <c r="E7" s="21" t="s">
        <v>391</v>
      </c>
      <c r="F7" s="19"/>
      <c r="I7" s="24"/>
      <c r="J7" s="24"/>
      <c r="K7" s="24"/>
      <c r="L7" s="24"/>
      <c r="N7" s="27"/>
      <c r="O7" s="28"/>
      <c r="P7" s="30"/>
    </row>
    <row r="8" spans="1:16" ht="18">
      <c r="B8" s="61">
        <v>42045</v>
      </c>
      <c r="C8" s="61">
        <v>42045</v>
      </c>
      <c r="D8" s="62">
        <f t="shared" ref="D8:D24" si="1">DATEDIF(B8,C8,"D")</f>
        <v>0</v>
      </c>
      <c r="E8" s="21" t="s">
        <v>393</v>
      </c>
      <c r="F8" s="19"/>
      <c r="I8" s="24"/>
      <c r="J8" s="24"/>
      <c r="K8" s="24"/>
      <c r="L8" s="24"/>
      <c r="N8" s="27"/>
      <c r="O8" s="28"/>
      <c r="P8" s="30"/>
    </row>
    <row r="9" spans="1:16" ht="18">
      <c r="B9" s="61">
        <v>42147</v>
      </c>
      <c r="C9" s="61">
        <v>42147</v>
      </c>
      <c r="D9" s="62">
        <f t="shared" si="1"/>
        <v>0</v>
      </c>
      <c r="E9" s="21" t="s">
        <v>395</v>
      </c>
      <c r="F9" s="19"/>
      <c r="I9" s="24"/>
      <c r="J9" s="24"/>
      <c r="K9" s="24"/>
      <c r="L9" s="24"/>
      <c r="N9" s="27"/>
      <c r="O9" s="28"/>
      <c r="P9" s="30"/>
    </row>
    <row r="10" spans="1:16" ht="17.25">
      <c r="B10" s="65">
        <v>42086</v>
      </c>
      <c r="C10" s="65">
        <v>42181</v>
      </c>
      <c r="D10" s="62">
        <f t="shared" si="1"/>
        <v>95</v>
      </c>
      <c r="E10" s="21" t="s">
        <v>397</v>
      </c>
      <c r="F10" s="19"/>
      <c r="I10" s="24"/>
      <c r="J10" s="24"/>
      <c r="K10" s="24"/>
      <c r="L10" s="24"/>
      <c r="N10" s="27"/>
      <c r="O10" s="28"/>
      <c r="P10" s="30"/>
    </row>
    <row r="11" spans="1:16" ht="17.25">
      <c r="B11" s="65">
        <v>41990</v>
      </c>
      <c r="C11" s="65">
        <v>41990</v>
      </c>
      <c r="D11" s="62">
        <f t="shared" si="1"/>
        <v>0</v>
      </c>
      <c r="E11" s="21" t="s">
        <v>399</v>
      </c>
      <c r="F11" s="19"/>
      <c r="I11" s="24"/>
      <c r="J11" s="24"/>
      <c r="K11" s="24"/>
      <c r="L11" s="24"/>
      <c r="N11" s="27"/>
      <c r="O11" s="28"/>
      <c r="P11" s="30"/>
    </row>
    <row r="12" spans="1:16" ht="18">
      <c r="B12" s="61">
        <v>42147</v>
      </c>
      <c r="C12" s="61">
        <v>42147</v>
      </c>
      <c r="D12" s="62">
        <f t="shared" si="1"/>
        <v>0</v>
      </c>
      <c r="E12" s="21" t="s">
        <v>401</v>
      </c>
      <c r="F12" s="19"/>
      <c r="I12" s="24"/>
      <c r="J12" s="24"/>
      <c r="K12" s="24"/>
      <c r="L12" s="24"/>
      <c r="N12" s="27"/>
      <c r="O12" s="28"/>
      <c r="P12" s="30"/>
    </row>
    <row r="13" spans="1:16" ht="18">
      <c r="B13" s="61">
        <v>41934</v>
      </c>
      <c r="C13" s="61">
        <v>41965</v>
      </c>
      <c r="D13" s="62">
        <f t="shared" si="1"/>
        <v>31</v>
      </c>
      <c r="E13" s="21" t="s">
        <v>403</v>
      </c>
      <c r="F13" s="19"/>
      <c r="I13" s="24"/>
      <c r="J13" s="24"/>
      <c r="K13" s="24"/>
      <c r="L13" s="24"/>
      <c r="N13" s="27"/>
      <c r="O13" s="28"/>
      <c r="P13" s="30"/>
    </row>
    <row r="14" spans="1:16" ht="17.25">
      <c r="B14" s="66">
        <v>42106</v>
      </c>
      <c r="C14" s="4">
        <v>42106</v>
      </c>
      <c r="D14" s="62">
        <f t="shared" si="1"/>
        <v>0</v>
      </c>
      <c r="E14" s="21" t="s">
        <v>405</v>
      </c>
      <c r="F14" s="19"/>
      <c r="I14" s="24"/>
      <c r="J14" s="24"/>
      <c r="K14" s="24"/>
      <c r="L14" s="24"/>
      <c r="N14" s="27"/>
      <c r="O14" s="28"/>
      <c r="P14" s="30"/>
    </row>
    <row r="15" spans="1:16" ht="17.25">
      <c r="A15" s="3"/>
      <c r="B15" s="4">
        <v>41847</v>
      </c>
      <c r="C15" s="4">
        <v>41847</v>
      </c>
      <c r="D15" s="62">
        <f t="shared" si="1"/>
        <v>0</v>
      </c>
      <c r="E15" s="21" t="s">
        <v>407</v>
      </c>
      <c r="F15" s="19"/>
      <c r="I15" s="24"/>
      <c r="J15" s="24"/>
      <c r="K15" s="24"/>
      <c r="L15" s="24"/>
      <c r="N15" s="27"/>
      <c r="O15" s="28"/>
      <c r="P15" s="30"/>
    </row>
    <row r="16" spans="1:16" ht="17.25">
      <c r="B16" s="4"/>
      <c r="C16" s="4"/>
      <c r="D16" s="62">
        <f t="shared" si="1"/>
        <v>0</v>
      </c>
      <c r="E16" s="21" t="s">
        <v>409</v>
      </c>
      <c r="F16" s="19"/>
      <c r="I16" s="24"/>
      <c r="J16" s="24"/>
      <c r="K16" s="24"/>
      <c r="L16" s="24"/>
      <c r="N16" s="27"/>
      <c r="O16" s="28"/>
      <c r="P16" s="30"/>
    </row>
    <row r="17" spans="1:16" ht="17.25">
      <c r="B17" s="4">
        <v>42046</v>
      </c>
      <c r="C17" s="4">
        <v>42046</v>
      </c>
      <c r="D17" s="62">
        <f t="shared" si="1"/>
        <v>0</v>
      </c>
      <c r="E17" s="21" t="s">
        <v>410</v>
      </c>
      <c r="F17" s="19"/>
      <c r="I17" s="24"/>
      <c r="J17" s="24"/>
      <c r="K17" s="24"/>
      <c r="L17" s="24"/>
      <c r="N17" s="27"/>
      <c r="O17" s="28"/>
      <c r="P17" s="30"/>
    </row>
    <row r="18" spans="1:16" ht="17.25">
      <c r="B18" s="4">
        <v>42092</v>
      </c>
      <c r="C18" s="4">
        <v>42092</v>
      </c>
      <c r="D18" s="62">
        <f t="shared" si="1"/>
        <v>0</v>
      </c>
      <c r="E18" s="21" t="s">
        <v>412</v>
      </c>
      <c r="F18" s="19"/>
      <c r="I18" s="24"/>
      <c r="J18" s="24"/>
      <c r="K18" s="24"/>
      <c r="L18" s="24"/>
      <c r="N18" s="27"/>
      <c r="O18" s="28"/>
      <c r="P18" s="30"/>
    </row>
    <row r="19" spans="1:16" ht="15.75" thickBot="1">
      <c r="B19" s="67">
        <v>42031</v>
      </c>
      <c r="C19" s="67">
        <v>42031</v>
      </c>
      <c r="D19" s="62">
        <f t="shared" si="1"/>
        <v>0</v>
      </c>
      <c r="E19" s="21" t="s">
        <v>414</v>
      </c>
      <c r="F19" s="19"/>
      <c r="I19" s="17"/>
      <c r="J19" s="17"/>
      <c r="K19" s="17"/>
      <c r="L19" s="17"/>
      <c r="N19" s="11"/>
      <c r="O19" s="11"/>
    </row>
    <row r="20" spans="1:16" ht="15">
      <c r="B20" s="4">
        <v>41855</v>
      </c>
      <c r="C20" s="4">
        <v>41855</v>
      </c>
      <c r="D20" s="62">
        <f t="shared" si="1"/>
        <v>0</v>
      </c>
      <c r="E20" s="20" t="s">
        <v>416</v>
      </c>
      <c r="F20" s="19"/>
      <c r="N20" s="24"/>
      <c r="O20" s="13"/>
    </row>
    <row r="21" spans="1:16" ht="15.75" thickBot="1">
      <c r="B21" s="67">
        <v>42126</v>
      </c>
      <c r="C21" s="67">
        <v>42165</v>
      </c>
      <c r="D21" s="62">
        <f t="shared" si="1"/>
        <v>39</v>
      </c>
      <c r="E21" s="21" t="s">
        <v>418</v>
      </c>
      <c r="F21" s="19"/>
      <c r="N21" s="11"/>
      <c r="O21" s="11"/>
    </row>
    <row r="22" spans="1:16" ht="15">
      <c r="B22" s="4">
        <v>41852</v>
      </c>
      <c r="C22" s="4">
        <v>41852</v>
      </c>
      <c r="D22" s="62">
        <f t="shared" si="1"/>
        <v>0</v>
      </c>
      <c r="E22" s="21" t="s">
        <v>420</v>
      </c>
      <c r="F22" s="19"/>
    </row>
    <row r="23" spans="1:16" ht="18">
      <c r="B23" s="4">
        <v>41899</v>
      </c>
      <c r="C23" s="61">
        <v>42129</v>
      </c>
      <c r="D23" s="62">
        <f t="shared" si="1"/>
        <v>230</v>
      </c>
      <c r="E23" s="21" t="s">
        <v>422</v>
      </c>
      <c r="F23" s="19"/>
    </row>
    <row r="24" spans="1:16" ht="18.75">
      <c r="A24" s="68"/>
      <c r="B24" s="61">
        <v>41596</v>
      </c>
      <c r="C24" s="61">
        <v>41596</v>
      </c>
      <c r="D24" s="62">
        <f t="shared" si="1"/>
        <v>0</v>
      </c>
      <c r="E24" s="21" t="s">
        <v>424</v>
      </c>
      <c r="F24" s="19"/>
    </row>
    <row r="25" spans="1:16" ht="15">
      <c r="D25">
        <v>0</v>
      </c>
      <c r="E25" s="21" t="s">
        <v>426</v>
      </c>
      <c r="F25" s="19"/>
    </row>
    <row r="26" spans="1:16" ht="18">
      <c r="A26" s="3"/>
      <c r="B26" s="70"/>
      <c r="D26">
        <v>6</v>
      </c>
      <c r="E26" s="21" t="s">
        <v>428</v>
      </c>
      <c r="F26" s="19"/>
    </row>
    <row r="27" spans="1:16" ht="18.75">
      <c r="A27" s="68"/>
      <c r="D27" s="71">
        <v>46</v>
      </c>
      <c r="E27" s="21" t="s">
        <v>430</v>
      </c>
      <c r="F27" s="19" t="s">
        <v>382</v>
      </c>
    </row>
    <row r="28" spans="1:16" ht="16.5">
      <c r="B28" s="72">
        <v>41200</v>
      </c>
      <c r="D28">
        <v>10</v>
      </c>
      <c r="E28" s="21" t="s">
        <v>432</v>
      </c>
      <c r="F28" s="19"/>
    </row>
    <row r="29" spans="1:16" ht="15">
      <c r="B29" s="4">
        <v>41052</v>
      </c>
      <c r="C29" s="4">
        <v>41052</v>
      </c>
      <c r="D29" s="62">
        <f t="shared" ref="D29:D31" si="2">DATEDIF(B29,C29,"D")</f>
        <v>0</v>
      </c>
      <c r="E29" s="21" t="s">
        <v>434</v>
      </c>
      <c r="F29" s="19"/>
    </row>
    <row r="30" spans="1:16" ht="15">
      <c r="D30">
        <v>5</v>
      </c>
      <c r="E30" s="21" t="s">
        <v>436</v>
      </c>
      <c r="F30" s="19"/>
    </row>
    <row r="31" spans="1:16" ht="17.25">
      <c r="A31" s="3"/>
      <c r="B31" s="73">
        <v>40933</v>
      </c>
      <c r="C31" s="4">
        <v>42180</v>
      </c>
      <c r="D31" s="62">
        <f t="shared" si="2"/>
        <v>1247</v>
      </c>
      <c r="E31" s="21" t="s">
        <v>438</v>
      </c>
      <c r="F31" s="19"/>
      <c r="G31" s="20"/>
    </row>
    <row r="32" spans="1:16" ht="15">
      <c r="D32" s="62">
        <v>131</v>
      </c>
      <c r="E32" s="21" t="s">
        <v>440</v>
      </c>
      <c r="F32" s="19"/>
    </row>
    <row r="33" spans="1:6" ht="15">
      <c r="D33" s="62">
        <v>7</v>
      </c>
      <c r="E33" s="21" t="s">
        <v>442</v>
      </c>
      <c r="F33" s="19"/>
    </row>
    <row r="34" spans="1:6" ht="15">
      <c r="A34" s="3"/>
      <c r="B34" s="74" t="s">
        <v>447</v>
      </c>
      <c r="C34" s="74" t="s">
        <v>447</v>
      </c>
      <c r="D34" s="62">
        <v>0</v>
      </c>
      <c r="E34" s="21" t="s">
        <v>444</v>
      </c>
      <c r="F34" s="19"/>
    </row>
    <row r="35" spans="1:6" ht="18">
      <c r="A35" s="3"/>
      <c r="B35" s="64">
        <v>42120</v>
      </c>
      <c r="C35" s="69">
        <v>42175</v>
      </c>
      <c r="D35" s="62">
        <f t="shared" ref="D35:D38" si="3">DATEDIF(B35,C35,"D")</f>
        <v>55</v>
      </c>
      <c r="E35" s="21" t="s">
        <v>446</v>
      </c>
      <c r="F35" s="19"/>
    </row>
    <row r="36" spans="1:6" ht="18">
      <c r="B36" s="75">
        <v>40421</v>
      </c>
      <c r="C36" s="61">
        <v>40527</v>
      </c>
      <c r="D36" s="62">
        <f t="shared" si="3"/>
        <v>106</v>
      </c>
      <c r="E36" s="21" t="s">
        <v>449</v>
      </c>
      <c r="F36" s="14"/>
    </row>
    <row r="37" spans="1:6" ht="18">
      <c r="B37" s="61">
        <v>40974</v>
      </c>
      <c r="C37" s="61">
        <v>41002</v>
      </c>
      <c r="D37" s="62">
        <f t="shared" si="3"/>
        <v>28</v>
      </c>
      <c r="E37" s="21" t="s">
        <v>451</v>
      </c>
      <c r="F37" s="19"/>
    </row>
    <row r="38" spans="1:6" ht="18">
      <c r="B38" s="67">
        <v>40764</v>
      </c>
      <c r="C38" s="61">
        <v>41651</v>
      </c>
      <c r="D38" s="62">
        <f t="shared" si="3"/>
        <v>887</v>
      </c>
      <c r="E38" s="21" t="s">
        <v>453</v>
      </c>
      <c r="F38" s="19"/>
    </row>
    <row r="39" spans="1:6" ht="15">
      <c r="D39">
        <v>0</v>
      </c>
      <c r="E39" s="21" t="s">
        <v>455</v>
      </c>
      <c r="F39" s="19"/>
    </row>
    <row r="40" spans="1:6" ht="15">
      <c r="B40" s="76" t="s">
        <v>458</v>
      </c>
      <c r="D40">
        <v>0</v>
      </c>
      <c r="E40" s="21" t="s">
        <v>457</v>
      </c>
      <c r="F40" s="19"/>
    </row>
    <row r="41" spans="1:6" ht="15">
      <c r="B41" s="4">
        <v>41487</v>
      </c>
      <c r="C41" s="4">
        <v>41512</v>
      </c>
      <c r="D41" s="62">
        <f t="shared" ref="D41" si="4">DATEDIF(B41,C41,"D")</f>
        <v>25</v>
      </c>
      <c r="E41" s="22" t="s">
        <v>460</v>
      </c>
      <c r="F41" s="15"/>
    </row>
    <row r="42" spans="1:6" ht="15">
      <c r="B42" s="33" t="s">
        <v>464</v>
      </c>
      <c r="D42">
        <v>9</v>
      </c>
      <c r="E42" s="21" t="s">
        <v>462</v>
      </c>
      <c r="F42" s="19"/>
    </row>
    <row r="43" spans="1:6" ht="15">
      <c r="B43" s="69">
        <v>42109</v>
      </c>
      <c r="C43" s="69">
        <v>42111</v>
      </c>
      <c r="D43" s="62">
        <f t="shared" ref="D43:D46" si="5">DATEDIF(B43,C43,"D")</f>
        <v>2</v>
      </c>
      <c r="E43" s="21" t="s">
        <v>465</v>
      </c>
      <c r="F43" s="19"/>
    </row>
    <row r="44" spans="1:6" ht="15">
      <c r="A44" s="3"/>
      <c r="B44" s="4">
        <v>41816</v>
      </c>
      <c r="D44">
        <v>0</v>
      </c>
      <c r="E44" s="21" t="s">
        <v>467</v>
      </c>
      <c r="F44" s="19"/>
    </row>
    <row r="45" spans="1:6" ht="18">
      <c r="A45" s="3"/>
      <c r="B45" s="77">
        <v>41516</v>
      </c>
      <c r="C45" s="61">
        <v>41780</v>
      </c>
      <c r="D45" s="62">
        <f t="shared" si="5"/>
        <v>264</v>
      </c>
      <c r="E45" s="21" t="s">
        <v>469</v>
      </c>
      <c r="F45" s="19"/>
    </row>
    <row r="46" spans="1:6" ht="15">
      <c r="B46" s="78">
        <v>41167</v>
      </c>
      <c r="C46" s="78">
        <v>41277</v>
      </c>
      <c r="D46" s="62">
        <f t="shared" si="5"/>
        <v>110</v>
      </c>
      <c r="E46" s="19" t="s">
        <v>471</v>
      </c>
      <c r="F46" s="19"/>
    </row>
    <row r="47" spans="1:6" ht="15">
      <c r="B47" s="79">
        <v>41427</v>
      </c>
      <c r="D47">
        <v>0</v>
      </c>
      <c r="E47" s="19" t="s">
        <v>473</v>
      </c>
      <c r="F47" s="19"/>
    </row>
    <row r="48" spans="1:6" ht="19.5">
      <c r="D48">
        <v>90</v>
      </c>
      <c r="E48" s="21" t="s">
        <v>475</v>
      </c>
      <c r="F48" s="16"/>
    </row>
    <row r="49" spans="4:6" ht="15">
      <c r="D49">
        <v>0</v>
      </c>
      <c r="E49" s="19" t="s">
        <v>477</v>
      </c>
      <c r="F49" s="19"/>
    </row>
    <row r="50" spans="4:6" ht="15">
      <c r="D50">
        <v>22</v>
      </c>
      <c r="E50" s="60" t="s">
        <v>479</v>
      </c>
      <c r="F50" s="25"/>
    </row>
  </sheetData>
  <phoneticPr fontId="5"/>
  <hyperlinks>
    <hyperlink ref="B19" r:id="rId1" display="http://blog.goo.ne.jp/happy-fruits222/e/9656243d3c087eb2bc13a1e09891832a"/>
    <hyperlink ref="C19" r:id="rId2" display="http://blog.goo.ne.jp/happy-fruits222/e/9656243d3c087eb2bc13a1e09891832a"/>
    <hyperlink ref="C21" r:id="rId3" location="entry494" tooltip="記事の先頭へ" display="http://waterdoragon.blog.fc2.com/blog-category-72.html - entry494"/>
    <hyperlink ref="B21" r:id="rId4" location="entry474" tooltip="記事の先頭へ" display="entry474"/>
    <hyperlink ref="B38" r:id="rId5" display="http://haruyasahi.exblog.jp/16087251/"/>
  </hyperlinks>
  <pageMargins left="0.7" right="0.7" top="0.75" bottom="0.75" header="0.3" footer="0.3"/>
  <pageSetup paperSize="9" orientation="portrait" verticalDpi="0" r:id="rId6"/>
</worksheet>
</file>

<file path=xl/worksheets/sheet7.xml><?xml version="1.0" encoding="utf-8"?>
<worksheet xmlns="http://schemas.openxmlformats.org/spreadsheetml/2006/main" xmlns:r="http://schemas.openxmlformats.org/officeDocument/2006/relationships">
  <sheetPr codeName="Sheet6"/>
  <dimension ref="A1:P51"/>
  <sheetViews>
    <sheetView topLeftCell="A22" workbookViewId="0">
      <selection activeCell="A2" sqref="A2:A51"/>
    </sheetView>
  </sheetViews>
  <sheetFormatPr defaultRowHeight="14.25"/>
  <cols>
    <col min="1" max="1" width="39.75" style="17" customWidth="1"/>
    <col min="2" max="2" width="13.75" style="17" customWidth="1"/>
    <col min="3" max="3" width="16" style="17" customWidth="1"/>
    <col min="4" max="4" width="11.875" style="17" customWidth="1"/>
    <col min="5" max="5" width="24.5" style="17" customWidth="1"/>
    <col min="6" max="9" width="14" customWidth="1"/>
    <col min="11" max="11" width="14.875" customWidth="1"/>
    <col min="12" max="12" width="11.25" customWidth="1"/>
  </cols>
  <sheetData>
    <row r="1" spans="1:16" ht="17.25">
      <c r="A1" s="23" t="s">
        <v>346</v>
      </c>
      <c r="B1" s="23" t="s">
        <v>343</v>
      </c>
      <c r="C1" s="23" t="s">
        <v>344</v>
      </c>
      <c r="D1" s="23" t="s">
        <v>345</v>
      </c>
      <c r="E1" s="23" t="s">
        <v>347</v>
      </c>
      <c r="F1" s="23" t="s">
        <v>348</v>
      </c>
      <c r="G1" s="23"/>
      <c r="H1" s="23"/>
      <c r="I1" s="23"/>
      <c r="K1" s="26" t="s">
        <v>352</v>
      </c>
      <c r="L1" s="26" t="s">
        <v>351</v>
      </c>
      <c r="M1" s="29" t="s">
        <v>353</v>
      </c>
    </row>
    <row r="2" spans="1:16" ht="17.25">
      <c r="A2" s="18"/>
      <c r="B2" s="19">
        <v>42110</v>
      </c>
      <c r="C2" s="19">
        <v>42110</v>
      </c>
      <c r="E2" s="17">
        <f>DATEDIF(B2,C2,"D")</f>
        <v>0</v>
      </c>
      <c r="F2" s="24">
        <v>0</v>
      </c>
      <c r="G2" s="24"/>
      <c r="H2" s="24"/>
      <c r="I2" s="24"/>
      <c r="K2" s="27">
        <v>0</v>
      </c>
      <c r="L2" s="28">
        <v>21</v>
      </c>
      <c r="M2" s="30">
        <f>+L2/50</f>
        <v>0.42</v>
      </c>
    </row>
    <row r="3" spans="1:16" ht="17.25">
      <c r="B3" s="19">
        <v>42090</v>
      </c>
      <c r="C3" s="19">
        <v>42124</v>
      </c>
      <c r="E3" s="17">
        <f>DATEDIF(B3,C3,"D")</f>
        <v>34</v>
      </c>
      <c r="F3" s="24">
        <v>1</v>
      </c>
      <c r="G3" s="24"/>
      <c r="H3" s="24"/>
      <c r="I3" s="24"/>
      <c r="K3" s="27">
        <v>1</v>
      </c>
      <c r="L3" s="28">
        <v>4</v>
      </c>
      <c r="M3" s="30">
        <f t="shared" ref="M3:M19" si="0">+L3/50</f>
        <v>0.08</v>
      </c>
    </row>
    <row r="4" spans="1:16" ht="17.25">
      <c r="A4" s="18"/>
      <c r="B4" s="19">
        <v>42131</v>
      </c>
      <c r="C4" s="19">
        <v>42145</v>
      </c>
      <c r="E4" s="17">
        <f>DATEDIF(B4,C4,"D")</f>
        <v>14</v>
      </c>
      <c r="F4" s="24">
        <v>2</v>
      </c>
      <c r="G4" s="24"/>
      <c r="H4" s="24"/>
      <c r="I4" s="24"/>
      <c r="K4" s="27">
        <v>2</v>
      </c>
      <c r="L4" s="28">
        <v>0</v>
      </c>
      <c r="M4" s="30">
        <f t="shared" si="0"/>
        <v>0</v>
      </c>
    </row>
    <row r="5" spans="1:16" ht="17.25">
      <c r="B5" s="19">
        <v>42115</v>
      </c>
      <c r="C5" s="19">
        <v>42115</v>
      </c>
      <c r="E5" s="17">
        <f t="shared" ref="E5:E51" si="1">DATEDIF(B5,C5,"D")</f>
        <v>0</v>
      </c>
      <c r="F5" s="24">
        <v>3</v>
      </c>
      <c r="G5" s="24"/>
      <c r="H5" s="24"/>
      <c r="I5" s="24"/>
      <c r="K5" s="27">
        <v>3</v>
      </c>
      <c r="L5" s="28">
        <v>2</v>
      </c>
      <c r="M5" s="30">
        <f t="shared" si="0"/>
        <v>0.04</v>
      </c>
    </row>
    <row r="6" spans="1:16" ht="17.25">
      <c r="B6" s="19">
        <v>41067</v>
      </c>
      <c r="C6" s="19">
        <v>41675</v>
      </c>
      <c r="D6" s="17">
        <v>10</v>
      </c>
      <c r="E6" s="17">
        <f t="shared" si="1"/>
        <v>608</v>
      </c>
      <c r="F6" s="24">
        <v>4</v>
      </c>
      <c r="G6" s="24"/>
      <c r="H6" s="24"/>
      <c r="I6" s="24"/>
      <c r="K6" s="27">
        <v>4</v>
      </c>
      <c r="L6" s="28">
        <v>0</v>
      </c>
      <c r="M6" s="30">
        <f t="shared" si="0"/>
        <v>0</v>
      </c>
    </row>
    <row r="7" spans="1:16" ht="17.25">
      <c r="A7" s="18"/>
      <c r="B7" s="19">
        <v>42096</v>
      </c>
      <c r="C7" s="19">
        <v>42096</v>
      </c>
      <c r="E7" s="17">
        <f t="shared" si="1"/>
        <v>0</v>
      </c>
      <c r="F7" s="24">
        <v>5</v>
      </c>
      <c r="G7" s="24"/>
      <c r="H7" s="24"/>
      <c r="I7" s="24"/>
      <c r="K7" s="27">
        <v>5</v>
      </c>
      <c r="L7" s="28">
        <v>0</v>
      </c>
      <c r="M7" s="30">
        <f t="shared" si="0"/>
        <v>0</v>
      </c>
    </row>
    <row r="8" spans="1:16" ht="17.25">
      <c r="B8" s="19">
        <v>41988</v>
      </c>
      <c r="C8" s="19">
        <v>42108</v>
      </c>
      <c r="D8" s="17">
        <v>9</v>
      </c>
      <c r="E8" s="17">
        <f t="shared" si="1"/>
        <v>120</v>
      </c>
      <c r="F8" s="24">
        <v>6</v>
      </c>
      <c r="G8" s="24"/>
      <c r="H8" s="24"/>
      <c r="I8" s="24"/>
      <c r="K8" s="27">
        <v>6</v>
      </c>
      <c r="L8" s="28">
        <v>0</v>
      </c>
      <c r="M8" s="30">
        <f t="shared" si="0"/>
        <v>0</v>
      </c>
    </row>
    <row r="9" spans="1:16" ht="17.25">
      <c r="A9" s="18"/>
      <c r="B9" s="19">
        <v>42090</v>
      </c>
      <c r="C9" s="19">
        <v>42153</v>
      </c>
      <c r="E9" s="17">
        <f t="shared" si="1"/>
        <v>63</v>
      </c>
      <c r="F9" s="24">
        <v>7</v>
      </c>
      <c r="G9" s="24"/>
      <c r="H9" s="24"/>
      <c r="I9" s="24"/>
      <c r="K9" s="27">
        <v>7</v>
      </c>
      <c r="L9" s="28">
        <v>2</v>
      </c>
      <c r="M9" s="30">
        <f t="shared" si="0"/>
        <v>0.04</v>
      </c>
    </row>
    <row r="10" spans="1:16" ht="17.25">
      <c r="A10" s="18"/>
      <c r="B10" s="19">
        <v>42090</v>
      </c>
      <c r="C10" s="19">
        <v>42090</v>
      </c>
      <c r="E10" s="17">
        <f t="shared" si="1"/>
        <v>0</v>
      </c>
      <c r="F10" s="24">
        <v>8</v>
      </c>
      <c r="G10" s="24"/>
      <c r="H10" s="24"/>
      <c r="I10" s="24"/>
      <c r="K10" s="27">
        <v>8</v>
      </c>
      <c r="L10" s="28">
        <v>0</v>
      </c>
      <c r="M10" s="30">
        <f t="shared" si="0"/>
        <v>0</v>
      </c>
    </row>
    <row r="11" spans="1:16" ht="17.25">
      <c r="A11" s="18"/>
      <c r="B11" s="19">
        <v>42101</v>
      </c>
      <c r="C11" s="19">
        <v>42117</v>
      </c>
      <c r="E11" s="17">
        <f t="shared" si="1"/>
        <v>16</v>
      </c>
      <c r="F11" s="24">
        <v>9</v>
      </c>
      <c r="G11" s="24"/>
      <c r="H11" s="24"/>
      <c r="I11" s="24"/>
      <c r="K11" s="27">
        <v>9</v>
      </c>
      <c r="L11" s="28">
        <v>1</v>
      </c>
      <c r="M11" s="30">
        <f t="shared" si="0"/>
        <v>0.02</v>
      </c>
    </row>
    <row r="12" spans="1:16" ht="17.25">
      <c r="A12" s="18"/>
      <c r="B12" s="19">
        <v>42082</v>
      </c>
      <c r="C12" s="19">
        <v>42089</v>
      </c>
      <c r="E12" s="17">
        <f t="shared" si="1"/>
        <v>7</v>
      </c>
      <c r="F12" s="24">
        <v>10</v>
      </c>
      <c r="G12" s="24"/>
      <c r="H12" s="24"/>
      <c r="I12" s="24"/>
      <c r="K12" s="27">
        <v>10</v>
      </c>
      <c r="L12" s="28">
        <v>0</v>
      </c>
      <c r="M12" s="30">
        <f t="shared" si="0"/>
        <v>0</v>
      </c>
    </row>
    <row r="13" spans="1:16" ht="17.25">
      <c r="A13" s="18"/>
      <c r="B13" s="19">
        <v>42145</v>
      </c>
      <c r="C13" s="19">
        <v>42152</v>
      </c>
      <c r="E13" s="17">
        <f t="shared" si="1"/>
        <v>7</v>
      </c>
      <c r="F13" s="24">
        <v>20</v>
      </c>
      <c r="G13" s="24"/>
      <c r="H13" s="24"/>
      <c r="I13" s="24"/>
      <c r="K13" s="27">
        <v>20</v>
      </c>
      <c r="L13" s="28">
        <v>2</v>
      </c>
      <c r="M13" s="30">
        <f t="shared" si="0"/>
        <v>0.04</v>
      </c>
    </row>
    <row r="14" spans="1:16" ht="17.25">
      <c r="A14" s="18"/>
      <c r="B14" s="19">
        <v>42088</v>
      </c>
      <c r="C14" s="19">
        <v>42088</v>
      </c>
      <c r="E14" s="17">
        <f t="shared" si="1"/>
        <v>0</v>
      </c>
      <c r="F14" s="24">
        <v>30</v>
      </c>
      <c r="G14" s="24"/>
      <c r="H14" s="24"/>
      <c r="I14" s="24"/>
      <c r="K14" s="27">
        <v>30</v>
      </c>
      <c r="L14" s="28">
        <v>2</v>
      </c>
      <c r="M14" s="30">
        <f t="shared" si="0"/>
        <v>0.04</v>
      </c>
    </row>
    <row r="15" spans="1:16" ht="17.25">
      <c r="A15" s="18"/>
      <c r="B15" s="19">
        <v>41754</v>
      </c>
      <c r="C15" s="19">
        <v>41754</v>
      </c>
      <c r="E15" s="17">
        <f t="shared" si="1"/>
        <v>0</v>
      </c>
      <c r="F15" s="24">
        <v>60</v>
      </c>
      <c r="G15" s="24"/>
      <c r="H15" s="24"/>
      <c r="I15" s="24"/>
      <c r="K15" s="27">
        <v>60</v>
      </c>
      <c r="L15" s="28">
        <v>5</v>
      </c>
      <c r="M15" s="30">
        <f t="shared" si="0"/>
        <v>0.1</v>
      </c>
      <c r="O15">
        <f>SUM(L2:L15)</f>
        <v>39</v>
      </c>
      <c r="P15">
        <f>+O15/50</f>
        <v>0.78</v>
      </c>
    </row>
    <row r="16" spans="1:16" ht="17.25">
      <c r="A16" s="18"/>
      <c r="B16" s="19">
        <v>42131</v>
      </c>
      <c r="C16" s="19">
        <v>42134</v>
      </c>
      <c r="D16" s="17">
        <v>2</v>
      </c>
      <c r="E16" s="17">
        <f t="shared" si="1"/>
        <v>3</v>
      </c>
      <c r="F16" s="24">
        <v>90</v>
      </c>
      <c r="G16" s="24"/>
      <c r="H16" s="24"/>
      <c r="I16" s="24"/>
      <c r="K16" s="27">
        <v>90</v>
      </c>
      <c r="L16" s="28">
        <v>4</v>
      </c>
      <c r="M16" s="30">
        <f t="shared" si="0"/>
        <v>0.08</v>
      </c>
    </row>
    <row r="17" spans="1:13" ht="17.25">
      <c r="A17" s="18"/>
      <c r="B17" s="19">
        <v>42019</v>
      </c>
      <c r="C17" s="19">
        <v>42019</v>
      </c>
      <c r="E17" s="17">
        <f t="shared" si="1"/>
        <v>0</v>
      </c>
      <c r="F17" s="24">
        <v>180</v>
      </c>
      <c r="G17" s="24"/>
      <c r="H17" s="24"/>
      <c r="I17" s="24"/>
      <c r="K17" s="27">
        <v>180</v>
      </c>
      <c r="L17" s="28">
        <v>3</v>
      </c>
      <c r="M17" s="30">
        <f t="shared" si="0"/>
        <v>0.06</v>
      </c>
    </row>
    <row r="18" spans="1:13" ht="17.25">
      <c r="A18" s="18"/>
      <c r="B18" s="19">
        <v>42099</v>
      </c>
      <c r="C18" s="19">
        <v>42099</v>
      </c>
      <c r="D18" s="17">
        <v>7</v>
      </c>
      <c r="E18" s="17">
        <f t="shared" si="1"/>
        <v>0</v>
      </c>
      <c r="F18" s="24">
        <v>365</v>
      </c>
      <c r="G18" s="24"/>
      <c r="H18" s="24"/>
      <c r="I18" s="24"/>
      <c r="K18" s="27">
        <v>365</v>
      </c>
      <c r="L18" s="28">
        <v>1</v>
      </c>
      <c r="M18" s="30">
        <f t="shared" si="0"/>
        <v>0.02</v>
      </c>
    </row>
    <row r="19" spans="1:13" ht="17.25">
      <c r="A19" s="18"/>
      <c r="B19" s="19">
        <v>42146</v>
      </c>
      <c r="C19" s="19">
        <v>42146</v>
      </c>
      <c r="E19" s="17">
        <f t="shared" si="1"/>
        <v>0</v>
      </c>
      <c r="F19" s="24">
        <f>+F18*2</f>
        <v>730</v>
      </c>
      <c r="G19" s="24"/>
      <c r="H19" s="24"/>
      <c r="I19" s="24"/>
      <c r="K19" s="27">
        <v>730</v>
      </c>
      <c r="L19" s="28">
        <v>3</v>
      </c>
      <c r="M19" s="30">
        <f t="shared" si="0"/>
        <v>0.06</v>
      </c>
    </row>
    <row r="20" spans="1:13" ht="15.75" thickBot="1">
      <c r="A20" s="18"/>
      <c r="B20" s="19">
        <v>42099</v>
      </c>
      <c r="C20" s="19">
        <v>42099</v>
      </c>
      <c r="E20" s="17">
        <f t="shared" si="1"/>
        <v>0</v>
      </c>
      <c r="F20" s="17"/>
      <c r="G20" s="17"/>
      <c r="H20" s="17"/>
      <c r="I20" s="17"/>
      <c r="K20" s="11"/>
      <c r="L20" s="11"/>
    </row>
    <row r="21" spans="1:13" ht="15">
      <c r="A21" s="18"/>
      <c r="B21" s="20">
        <v>42124</v>
      </c>
      <c r="C21" s="19">
        <v>42125</v>
      </c>
      <c r="E21" s="17">
        <f t="shared" si="1"/>
        <v>1</v>
      </c>
      <c r="K21" s="24" t="s">
        <v>354</v>
      </c>
      <c r="L21" s="13">
        <f>SUM(L2:L19)</f>
        <v>50</v>
      </c>
    </row>
    <row r="22" spans="1:13" ht="15.75" thickBot="1">
      <c r="A22" s="18"/>
      <c r="B22" s="19">
        <v>42087</v>
      </c>
      <c r="C22" s="19">
        <v>42087</v>
      </c>
      <c r="E22" s="17">
        <f t="shared" si="1"/>
        <v>0</v>
      </c>
      <c r="K22" s="11"/>
      <c r="L22" s="11"/>
    </row>
    <row r="23" spans="1:13" ht="15">
      <c r="A23" s="18"/>
      <c r="B23" s="19">
        <v>42057</v>
      </c>
      <c r="C23" s="19">
        <v>42057</v>
      </c>
      <c r="E23" s="17">
        <f t="shared" si="1"/>
        <v>0</v>
      </c>
    </row>
    <row r="24" spans="1:13" ht="15">
      <c r="B24" s="19">
        <v>41770</v>
      </c>
      <c r="C24" s="19">
        <v>41770</v>
      </c>
      <c r="E24" s="17">
        <f t="shared" si="1"/>
        <v>0</v>
      </c>
    </row>
    <row r="25" spans="1:13" ht="15">
      <c r="A25" s="18"/>
      <c r="B25" s="19">
        <v>42044</v>
      </c>
      <c r="C25" s="19">
        <v>42044</v>
      </c>
      <c r="E25" s="17">
        <f t="shared" si="1"/>
        <v>0</v>
      </c>
    </row>
    <row r="26" spans="1:13" ht="15">
      <c r="A26" s="18"/>
      <c r="B26" s="19">
        <v>41920</v>
      </c>
      <c r="C26" s="19">
        <v>41920</v>
      </c>
      <c r="E26" s="17">
        <f t="shared" si="1"/>
        <v>0</v>
      </c>
    </row>
    <row r="27" spans="1:13" ht="15">
      <c r="A27" s="18"/>
      <c r="B27" s="19">
        <v>42050</v>
      </c>
      <c r="C27" s="19">
        <v>42137</v>
      </c>
      <c r="D27" s="17">
        <v>5</v>
      </c>
      <c r="E27" s="17">
        <f t="shared" si="1"/>
        <v>87</v>
      </c>
    </row>
    <row r="28" spans="1:13" ht="15">
      <c r="A28" s="18"/>
      <c r="B28" s="19">
        <v>41765</v>
      </c>
      <c r="C28" s="19">
        <v>41797</v>
      </c>
      <c r="E28" s="17">
        <f t="shared" si="1"/>
        <v>32</v>
      </c>
    </row>
    <row r="29" spans="1:13" ht="15">
      <c r="A29" s="18"/>
      <c r="B29" s="19">
        <v>42100</v>
      </c>
      <c r="C29" s="19">
        <v>42101</v>
      </c>
      <c r="E29" s="17">
        <f t="shared" si="1"/>
        <v>1</v>
      </c>
    </row>
    <row r="30" spans="1:13" ht="15">
      <c r="A30" s="18"/>
      <c r="B30" s="19">
        <v>41873</v>
      </c>
      <c r="C30" s="19">
        <v>41873</v>
      </c>
      <c r="E30" s="17">
        <f t="shared" si="1"/>
        <v>0</v>
      </c>
    </row>
    <row r="31" spans="1:13" ht="15">
      <c r="A31" s="18"/>
      <c r="B31" s="19">
        <v>41466</v>
      </c>
      <c r="C31" s="19">
        <v>41763</v>
      </c>
      <c r="E31" s="17">
        <f t="shared" si="1"/>
        <v>297</v>
      </c>
    </row>
    <row r="32" spans="1:13" ht="15">
      <c r="A32" s="18"/>
      <c r="B32" s="19">
        <v>41619</v>
      </c>
      <c r="C32" s="19">
        <v>41619</v>
      </c>
      <c r="D32" s="20"/>
      <c r="E32" s="17">
        <f t="shared" si="1"/>
        <v>0</v>
      </c>
    </row>
    <row r="33" spans="1:5" ht="15">
      <c r="A33" s="18"/>
      <c r="B33" s="19">
        <v>42061</v>
      </c>
      <c r="C33" s="19">
        <v>42061</v>
      </c>
      <c r="E33" s="17">
        <f t="shared" si="1"/>
        <v>0</v>
      </c>
    </row>
    <row r="34" spans="1:5" ht="15">
      <c r="A34" s="18"/>
      <c r="B34" s="19">
        <v>40921</v>
      </c>
      <c r="C34" s="19">
        <v>40959</v>
      </c>
      <c r="E34" s="17">
        <f t="shared" si="1"/>
        <v>38</v>
      </c>
    </row>
    <row r="35" spans="1:5" ht="15">
      <c r="A35" s="18"/>
      <c r="B35" s="19">
        <v>41503</v>
      </c>
      <c r="C35" s="19">
        <v>41653</v>
      </c>
      <c r="E35" s="17">
        <f t="shared" si="1"/>
        <v>150</v>
      </c>
    </row>
    <row r="36" spans="1:5" ht="15">
      <c r="A36" s="18"/>
      <c r="B36" s="19">
        <v>41844</v>
      </c>
      <c r="C36" s="19">
        <v>41853</v>
      </c>
      <c r="E36" s="17">
        <f t="shared" si="1"/>
        <v>9</v>
      </c>
    </row>
    <row r="37" spans="1:5" ht="15">
      <c r="A37" s="18"/>
      <c r="B37" s="19">
        <v>41940</v>
      </c>
      <c r="C37" s="14">
        <v>41941</v>
      </c>
      <c r="E37" s="17">
        <f t="shared" si="1"/>
        <v>1</v>
      </c>
    </row>
    <row r="38" spans="1:5" ht="15">
      <c r="A38" s="18"/>
      <c r="B38" s="19">
        <v>41885</v>
      </c>
      <c r="C38" s="19">
        <v>41888</v>
      </c>
      <c r="E38" s="17">
        <f t="shared" si="1"/>
        <v>3</v>
      </c>
    </row>
    <row r="39" spans="1:5" ht="15">
      <c r="A39" s="18"/>
      <c r="B39" s="19">
        <v>41579</v>
      </c>
      <c r="C39" s="19">
        <v>41661</v>
      </c>
      <c r="E39" s="17">
        <f t="shared" si="1"/>
        <v>82</v>
      </c>
    </row>
    <row r="40" spans="1:5" ht="15">
      <c r="A40" s="18"/>
      <c r="B40" s="19">
        <v>39546</v>
      </c>
      <c r="C40" s="19">
        <v>39546</v>
      </c>
      <c r="E40" s="17">
        <f t="shared" si="1"/>
        <v>0</v>
      </c>
    </row>
    <row r="41" spans="1:5" ht="15">
      <c r="B41" s="19">
        <v>41585</v>
      </c>
      <c r="C41" s="19">
        <v>41585</v>
      </c>
      <c r="E41" s="17">
        <f t="shared" si="1"/>
        <v>0</v>
      </c>
    </row>
    <row r="42" spans="1:5" ht="15">
      <c r="B42" s="15">
        <v>40181</v>
      </c>
      <c r="C42" s="15">
        <v>40209</v>
      </c>
      <c r="E42" s="17">
        <f t="shared" si="1"/>
        <v>28</v>
      </c>
    </row>
    <row r="43" spans="1:5" ht="15">
      <c r="A43" s="18"/>
      <c r="B43" s="19">
        <v>42068</v>
      </c>
      <c r="C43" s="19">
        <v>42068</v>
      </c>
      <c r="E43" s="17">
        <f t="shared" si="1"/>
        <v>0</v>
      </c>
    </row>
    <row r="44" spans="1:5" ht="15">
      <c r="A44" s="19"/>
      <c r="B44" s="19">
        <v>42050</v>
      </c>
      <c r="C44" s="19">
        <v>42110</v>
      </c>
      <c r="E44" s="17">
        <f t="shared" si="1"/>
        <v>60</v>
      </c>
    </row>
    <row r="45" spans="1:5" ht="15">
      <c r="B45" s="19">
        <v>41058</v>
      </c>
      <c r="C45" s="19">
        <v>41446</v>
      </c>
      <c r="E45" s="17">
        <f t="shared" si="1"/>
        <v>388</v>
      </c>
    </row>
    <row r="46" spans="1:5" ht="15">
      <c r="B46" s="19">
        <v>41154</v>
      </c>
      <c r="C46" s="19">
        <v>41155</v>
      </c>
      <c r="E46" s="17">
        <f t="shared" si="1"/>
        <v>1</v>
      </c>
    </row>
    <row r="47" spans="1:5" ht="15">
      <c r="B47" s="19">
        <v>41771</v>
      </c>
      <c r="C47" s="19">
        <v>41853</v>
      </c>
      <c r="E47" s="17">
        <f t="shared" si="1"/>
        <v>82</v>
      </c>
    </row>
    <row r="48" spans="1:5" ht="15">
      <c r="A48" s="18"/>
      <c r="B48" s="19">
        <v>40343</v>
      </c>
      <c r="C48" s="19">
        <v>40368</v>
      </c>
      <c r="E48" s="17">
        <f t="shared" si="1"/>
        <v>25</v>
      </c>
    </row>
    <row r="49" spans="1:5" ht="19.5">
      <c r="B49" s="19">
        <v>42110</v>
      </c>
      <c r="C49" s="16">
        <v>42153</v>
      </c>
      <c r="E49" s="17">
        <f t="shared" si="1"/>
        <v>43</v>
      </c>
    </row>
    <row r="50" spans="1:5" ht="15">
      <c r="B50" s="19">
        <v>40839</v>
      </c>
      <c r="C50" s="19">
        <v>40978</v>
      </c>
      <c r="E50" s="17">
        <f t="shared" si="1"/>
        <v>139</v>
      </c>
    </row>
    <row r="51" spans="1:5" ht="15">
      <c r="A51" s="3"/>
      <c r="B51" s="25">
        <v>41039</v>
      </c>
      <c r="C51" s="25">
        <v>41440</v>
      </c>
      <c r="E51" s="17">
        <f t="shared" si="1"/>
        <v>401</v>
      </c>
    </row>
  </sheetData>
  <phoneticPr fontId="5"/>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sheetPr codeName="Sheet7"/>
  <dimension ref="A1:G32"/>
  <sheetViews>
    <sheetView workbookViewId="0">
      <selection sqref="A1:A32"/>
    </sheetView>
  </sheetViews>
  <sheetFormatPr defaultRowHeight="13.5"/>
  <cols>
    <col min="1" max="1" width="36" customWidth="1"/>
    <col min="2" max="2" width="19.75" customWidth="1"/>
    <col min="3" max="3" width="17.25" customWidth="1"/>
    <col min="4" max="4" width="33.25" customWidth="1"/>
    <col min="5" max="5" width="17.25" customWidth="1"/>
    <col min="6" max="6" width="9" customWidth="1"/>
  </cols>
  <sheetData>
    <row r="1" spans="1:7">
      <c r="A1" s="32"/>
      <c r="B1" s="36">
        <v>42091</v>
      </c>
      <c r="C1" s="32" t="s">
        <v>355</v>
      </c>
      <c r="D1" s="32"/>
      <c r="E1" s="32"/>
      <c r="F1" s="32"/>
    </row>
    <row r="2" spans="1:7">
      <c r="A2" s="32"/>
      <c r="B2" s="37">
        <v>40654</v>
      </c>
      <c r="C2" s="32" t="s">
        <v>355</v>
      </c>
      <c r="D2" s="32"/>
      <c r="E2" s="32"/>
      <c r="F2" s="32"/>
    </row>
    <row r="3" spans="1:7">
      <c r="A3" s="32"/>
      <c r="B3" s="39">
        <v>41019</v>
      </c>
      <c r="C3" s="32" t="s">
        <v>355</v>
      </c>
      <c r="D3" s="32" t="s">
        <v>358</v>
      </c>
      <c r="E3" s="32"/>
      <c r="F3" s="32"/>
    </row>
    <row r="4" spans="1:7">
      <c r="A4" s="32"/>
      <c r="B4" s="39">
        <v>40971</v>
      </c>
      <c r="C4" s="32" t="s">
        <v>355</v>
      </c>
      <c r="D4" s="32"/>
      <c r="E4" s="32"/>
      <c r="F4" s="32"/>
    </row>
    <row r="5" spans="1:7">
      <c r="A5" s="32"/>
      <c r="B5" s="34">
        <v>41934</v>
      </c>
      <c r="C5" s="32" t="s">
        <v>355</v>
      </c>
      <c r="D5" s="32"/>
      <c r="E5" s="32"/>
      <c r="F5" s="32"/>
    </row>
    <row r="6" spans="1:7">
      <c r="A6" s="32"/>
      <c r="B6" s="41" t="s">
        <v>359</v>
      </c>
      <c r="C6" s="32" t="s">
        <v>355</v>
      </c>
      <c r="D6" s="32"/>
      <c r="E6" s="32"/>
      <c r="F6" s="32"/>
    </row>
    <row r="7" spans="1:7">
      <c r="A7" s="35"/>
      <c r="B7" s="36">
        <v>39831</v>
      </c>
      <c r="C7" s="32" t="s">
        <v>355</v>
      </c>
      <c r="D7" s="32"/>
      <c r="E7" s="32"/>
      <c r="F7" s="32"/>
    </row>
    <row r="8" spans="1:7">
      <c r="A8" s="32"/>
      <c r="B8" s="52">
        <v>41188</v>
      </c>
      <c r="C8" s="32" t="s">
        <v>355</v>
      </c>
      <c r="D8" s="45" t="s">
        <v>361</v>
      </c>
      <c r="E8" s="32"/>
      <c r="F8" s="32"/>
    </row>
    <row r="9" spans="1:7">
      <c r="A9" s="32"/>
      <c r="B9" s="55" t="s">
        <v>362</v>
      </c>
      <c r="C9" s="32" t="s">
        <v>355</v>
      </c>
      <c r="D9" s="32"/>
      <c r="E9" s="32"/>
      <c r="F9" s="32"/>
    </row>
    <row r="10" spans="1:7">
      <c r="A10" s="32"/>
      <c r="B10" s="54">
        <v>41225</v>
      </c>
      <c r="C10" s="32" t="s">
        <v>355</v>
      </c>
      <c r="D10" s="32"/>
      <c r="E10" s="32"/>
      <c r="F10" s="32"/>
    </row>
    <row r="11" spans="1:7">
      <c r="A11" s="32"/>
      <c r="B11" s="51" t="s">
        <v>372</v>
      </c>
      <c r="C11" s="32" t="s">
        <v>355</v>
      </c>
      <c r="D11" s="32"/>
      <c r="E11" s="32"/>
      <c r="F11" s="32"/>
    </row>
    <row r="12" spans="1:7" ht="14.25" thickBot="1">
      <c r="A12" s="32"/>
      <c r="B12" s="32"/>
      <c r="C12" s="32" t="s">
        <v>355</v>
      </c>
      <c r="D12" s="32"/>
      <c r="E12" s="32"/>
      <c r="F12" s="32"/>
    </row>
    <row r="13" spans="1:7" ht="14.25" thickBot="1">
      <c r="A13" s="32"/>
      <c r="B13" s="56">
        <v>41993</v>
      </c>
      <c r="C13" s="32" t="s">
        <v>355</v>
      </c>
      <c r="D13" s="32"/>
      <c r="E13" s="32"/>
      <c r="F13" s="32"/>
    </row>
    <row r="14" spans="1:7">
      <c r="A14" s="32"/>
      <c r="B14" s="38" t="s">
        <v>356</v>
      </c>
      <c r="C14" s="32" t="s">
        <v>357</v>
      </c>
      <c r="D14" s="32"/>
      <c r="E14" s="32"/>
      <c r="F14" s="32"/>
    </row>
    <row r="15" spans="1:7">
      <c r="A15" s="32"/>
      <c r="B15" s="42">
        <v>39876</v>
      </c>
      <c r="C15" s="32" t="s">
        <v>357</v>
      </c>
      <c r="D15" s="32"/>
      <c r="E15" s="32" t="s">
        <v>355</v>
      </c>
      <c r="F15" s="32">
        <v>13</v>
      </c>
      <c r="G15" s="59">
        <f>+F15/$F$23</f>
        <v>0.40625</v>
      </c>
    </row>
    <row r="16" spans="1:7">
      <c r="A16" s="32"/>
      <c r="B16" s="47" t="s">
        <v>371</v>
      </c>
      <c r="C16" s="32" t="s">
        <v>357</v>
      </c>
      <c r="D16" s="32"/>
      <c r="E16" s="32" t="s">
        <v>357</v>
      </c>
      <c r="F16" s="32">
        <v>4</v>
      </c>
      <c r="G16" s="59">
        <f t="shared" ref="G16:G22" si="0">+F16/$F$23</f>
        <v>0.125</v>
      </c>
    </row>
    <row r="17" spans="1:7">
      <c r="A17" s="32"/>
      <c r="B17" s="48">
        <v>41453</v>
      </c>
      <c r="C17" s="32" t="s">
        <v>357</v>
      </c>
      <c r="D17" s="32"/>
      <c r="E17" s="32" t="s">
        <v>374</v>
      </c>
      <c r="F17" s="32">
        <v>4</v>
      </c>
      <c r="G17" s="59">
        <f t="shared" si="0"/>
        <v>0.125</v>
      </c>
    </row>
    <row r="18" spans="1:7">
      <c r="A18" s="32"/>
      <c r="B18" s="46">
        <v>41325</v>
      </c>
      <c r="C18" s="32" t="s">
        <v>366</v>
      </c>
      <c r="D18" s="32"/>
      <c r="E18" s="32" t="s">
        <v>360</v>
      </c>
      <c r="F18" s="32">
        <v>3</v>
      </c>
      <c r="G18" s="59">
        <f t="shared" si="0"/>
        <v>9.375E-2</v>
      </c>
    </row>
    <row r="19" spans="1:7">
      <c r="A19" s="32"/>
      <c r="B19" s="36">
        <v>41497</v>
      </c>
      <c r="C19" s="32" t="s">
        <v>366</v>
      </c>
      <c r="D19" s="32"/>
      <c r="E19" s="32" t="s">
        <v>380</v>
      </c>
      <c r="F19" s="32">
        <v>3</v>
      </c>
      <c r="G19" s="59">
        <f t="shared" si="0"/>
        <v>9.375E-2</v>
      </c>
    </row>
    <row r="20" spans="1:7">
      <c r="A20" s="35"/>
      <c r="B20" s="32"/>
      <c r="C20" s="32" t="s">
        <v>360</v>
      </c>
      <c r="D20" s="32"/>
      <c r="E20" s="32" t="s">
        <v>366</v>
      </c>
      <c r="F20" s="32">
        <v>2</v>
      </c>
      <c r="G20" s="59">
        <f t="shared" si="0"/>
        <v>6.25E-2</v>
      </c>
    </row>
    <row r="21" spans="1:7">
      <c r="A21" s="32"/>
      <c r="B21" s="33" t="s">
        <v>370</v>
      </c>
      <c r="C21" s="32" t="s">
        <v>360</v>
      </c>
      <c r="D21" s="32"/>
      <c r="E21" s="43" t="s">
        <v>367</v>
      </c>
      <c r="F21" s="32">
        <v>2</v>
      </c>
      <c r="G21" s="59">
        <f t="shared" si="0"/>
        <v>6.25E-2</v>
      </c>
    </row>
    <row r="22" spans="1:7">
      <c r="A22" s="32"/>
      <c r="B22" s="32"/>
      <c r="C22" s="44" t="s">
        <v>377</v>
      </c>
      <c r="D22" s="32"/>
      <c r="E22" s="32" t="s">
        <v>381</v>
      </c>
      <c r="F22" s="32">
        <v>1</v>
      </c>
      <c r="G22" s="59">
        <f t="shared" si="0"/>
        <v>3.125E-2</v>
      </c>
    </row>
    <row r="23" spans="1:7">
      <c r="A23" s="32"/>
      <c r="B23" s="36">
        <v>39243</v>
      </c>
      <c r="C23" s="43" t="s">
        <v>367</v>
      </c>
      <c r="D23" s="32"/>
      <c r="E23" s="32"/>
      <c r="F23" s="32">
        <f>SUM(F15:F22)</f>
        <v>32</v>
      </c>
    </row>
    <row r="24" spans="1:7">
      <c r="A24" s="32"/>
      <c r="B24" s="57">
        <v>40728</v>
      </c>
      <c r="C24" s="43" t="s">
        <v>367</v>
      </c>
      <c r="D24" s="32"/>
      <c r="E24" s="32"/>
      <c r="F24" s="32"/>
    </row>
    <row r="25" spans="1:7">
      <c r="A25" s="32"/>
      <c r="B25" s="31">
        <v>41732</v>
      </c>
      <c r="C25" s="32" t="s">
        <v>375</v>
      </c>
      <c r="D25" s="32"/>
    </row>
    <row r="26" spans="1:7">
      <c r="A26" s="32"/>
      <c r="B26" s="35" t="s">
        <v>368</v>
      </c>
      <c r="C26" s="32" t="s">
        <v>369</v>
      </c>
      <c r="D26" s="32"/>
      <c r="E26" s="32"/>
      <c r="F26" s="32"/>
    </row>
    <row r="27" spans="1:7">
      <c r="A27" s="32"/>
      <c r="B27" s="32"/>
      <c r="C27" s="32" t="s">
        <v>376</v>
      </c>
      <c r="D27" s="32"/>
      <c r="E27" s="32"/>
      <c r="F27" s="32"/>
    </row>
    <row r="28" spans="1:7">
      <c r="A28" s="32"/>
      <c r="B28" s="58" t="s">
        <v>364</v>
      </c>
      <c r="C28" s="32" t="s">
        <v>365</v>
      </c>
      <c r="D28" s="32"/>
      <c r="E28" s="32"/>
      <c r="F28" s="32"/>
    </row>
    <row r="29" spans="1:7">
      <c r="A29" s="32"/>
      <c r="B29" s="49">
        <v>41942</v>
      </c>
      <c r="C29" s="50" t="s">
        <v>373</v>
      </c>
      <c r="D29" s="32"/>
      <c r="E29" s="32"/>
      <c r="F29" s="32"/>
    </row>
    <row r="30" spans="1:7">
      <c r="A30" s="32"/>
      <c r="B30" s="36">
        <v>40023</v>
      </c>
      <c r="C30" s="32" t="s">
        <v>379</v>
      </c>
      <c r="D30" s="32"/>
      <c r="E30" s="32"/>
      <c r="F30" s="32"/>
    </row>
    <row r="31" spans="1:7">
      <c r="A31" s="32"/>
      <c r="B31" s="52">
        <v>39426</v>
      </c>
      <c r="C31" s="40" t="s">
        <v>378</v>
      </c>
      <c r="D31" s="32"/>
      <c r="E31" s="32"/>
      <c r="F31" s="32"/>
    </row>
    <row r="32" spans="1:7">
      <c r="A32" s="35"/>
      <c r="B32" s="53">
        <v>41142</v>
      </c>
      <c r="C32" s="32" t="s">
        <v>363</v>
      </c>
      <c r="D32" s="32"/>
      <c r="E32" s="32"/>
      <c r="F32" s="32"/>
    </row>
  </sheetData>
  <sortState ref="A1:F37">
    <sortCondition ref="C1:C37"/>
  </sortState>
  <phoneticPr fontId="5"/>
  <hyperlinks>
    <hyperlink ref="B31" r:id="rId1" display="http://blog.goo.ne.jp/oneriver99/e/4c0fe25761a5db6dcf9b38a50fb68612"/>
    <hyperlink ref="B5" r:id="rId2" display="http://mameco-s2.hatenablog.com/entries/2014/10/22"/>
    <hyperlink ref="B8" r:id="rId3" display="http://d.hatena.ne.jp/rainfall/20121006"/>
    <hyperlink ref="B28" r:id="rId4" display="http://osyamoji.blog51.fc2.com/blog-entry-2488.html"/>
    <hyperlink ref="B26" r:id="rId5" display="http://yoizukilife.blog.shinobi.jp/Date/20120701/"/>
  </hyperlinks>
  <pageMargins left="0.7" right="0.7" top="0.75" bottom="0.75" header="0.3" footer="0.3"/>
  <drawing r:id="rId6"/>
</worksheet>
</file>

<file path=xl/worksheets/sheet9.xml><?xml version="1.0" encoding="utf-8"?>
<worksheet xmlns="http://schemas.openxmlformats.org/spreadsheetml/2006/main" xmlns:r="http://schemas.openxmlformats.org/officeDocument/2006/relationships">
  <dimension ref="A1:P51"/>
  <sheetViews>
    <sheetView topLeftCell="D34" workbookViewId="0">
      <selection activeCell="D28" sqref="D28"/>
    </sheetView>
  </sheetViews>
  <sheetFormatPr defaultRowHeight="14.25"/>
  <cols>
    <col min="1" max="1" width="14.625" customWidth="1"/>
    <col min="2" max="2" width="13.5" customWidth="1"/>
    <col min="3" max="3" width="15.875" customWidth="1"/>
    <col min="4" max="4" width="14.625" customWidth="1"/>
    <col min="5" max="5" width="145.75" style="17" customWidth="1"/>
    <col min="6" max="6" width="16" style="17" customWidth="1"/>
    <col min="7" max="7" width="11.875" style="17" customWidth="1"/>
    <col min="8" max="8" width="24.5" style="17" customWidth="1"/>
    <col min="9" max="12" width="14" customWidth="1"/>
    <col min="14" max="14" width="14.875" customWidth="1"/>
    <col min="15" max="15" width="11.25" customWidth="1"/>
  </cols>
  <sheetData>
    <row r="1" spans="1:16" s="82" customFormat="1" ht="28.5">
      <c r="A1" s="80" t="s">
        <v>481</v>
      </c>
      <c r="B1" s="80" t="s">
        <v>482</v>
      </c>
      <c r="C1" s="80" t="s">
        <v>483</v>
      </c>
      <c r="D1" s="80" t="s">
        <v>480</v>
      </c>
      <c r="E1" s="80" t="s">
        <v>484</v>
      </c>
      <c r="F1" s="81"/>
      <c r="G1" s="81"/>
      <c r="H1" s="81"/>
    </row>
    <row r="2" spans="1:16" ht="17.25">
      <c r="A2" t="s">
        <v>312</v>
      </c>
      <c r="B2" s="19">
        <v>42110</v>
      </c>
      <c r="C2" s="19">
        <v>42110</v>
      </c>
      <c r="D2" s="62">
        <f t="shared" ref="D2:D18" si="0">DATEDIF(B2,C2,"D")</f>
        <v>0</v>
      </c>
      <c r="E2" s="21" t="s">
        <v>383</v>
      </c>
      <c r="F2" s="19"/>
      <c r="I2" s="24"/>
      <c r="J2" s="24"/>
      <c r="K2" s="24"/>
      <c r="L2" s="24"/>
      <c r="N2" s="27"/>
      <c r="O2" s="28"/>
      <c r="P2" s="30"/>
    </row>
    <row r="3" spans="1:16" ht="17.25">
      <c r="A3" t="s">
        <v>388</v>
      </c>
      <c r="D3" s="62">
        <f t="shared" si="0"/>
        <v>0</v>
      </c>
      <c r="E3" s="19" t="s">
        <v>387</v>
      </c>
      <c r="F3" s="19"/>
      <c r="I3" s="24"/>
      <c r="J3" s="24"/>
      <c r="K3" s="24"/>
      <c r="L3" s="24"/>
      <c r="N3" s="27"/>
      <c r="O3" s="28"/>
      <c r="P3" s="30"/>
    </row>
    <row r="4" spans="1:16" ht="17.25">
      <c r="A4" t="s">
        <v>320</v>
      </c>
      <c r="B4" s="4">
        <v>42036</v>
      </c>
      <c r="C4" s="4">
        <v>42036</v>
      </c>
      <c r="D4" s="62">
        <f t="shared" si="0"/>
        <v>0</v>
      </c>
      <c r="E4" s="19" t="s">
        <v>390</v>
      </c>
      <c r="F4" s="19"/>
      <c r="I4" s="24"/>
      <c r="J4" s="24"/>
      <c r="K4" s="24"/>
      <c r="L4" s="24"/>
      <c r="N4" s="27"/>
      <c r="O4" s="28"/>
      <c r="P4" s="30"/>
    </row>
    <row r="5" spans="1:16" ht="17.25">
      <c r="A5" t="s">
        <v>392</v>
      </c>
      <c r="B5" s="4">
        <v>42116</v>
      </c>
      <c r="C5" s="4">
        <v>42116</v>
      </c>
      <c r="D5" s="62">
        <f t="shared" si="0"/>
        <v>0</v>
      </c>
      <c r="E5" s="21" t="s">
        <v>391</v>
      </c>
      <c r="F5" s="19"/>
      <c r="I5" s="24"/>
      <c r="J5" s="24"/>
      <c r="K5" s="24"/>
      <c r="L5" s="24"/>
      <c r="N5" s="27"/>
      <c r="O5" s="28"/>
      <c r="P5" s="30"/>
    </row>
    <row r="6" spans="1:16" ht="18">
      <c r="A6" t="s">
        <v>394</v>
      </c>
      <c r="B6" s="61">
        <v>42045</v>
      </c>
      <c r="C6" s="61">
        <v>42045</v>
      </c>
      <c r="D6" s="62">
        <f t="shared" si="0"/>
        <v>0</v>
      </c>
      <c r="E6" s="21" t="s">
        <v>393</v>
      </c>
      <c r="F6" s="19"/>
      <c r="I6" s="24"/>
      <c r="J6" s="24"/>
      <c r="K6" s="24"/>
      <c r="L6" s="24"/>
      <c r="N6" s="27"/>
      <c r="O6" s="28"/>
      <c r="P6" s="30"/>
    </row>
    <row r="7" spans="1:16" ht="18">
      <c r="A7" t="s">
        <v>396</v>
      </c>
      <c r="B7" s="61">
        <v>42147</v>
      </c>
      <c r="C7" s="61">
        <v>42147</v>
      </c>
      <c r="D7" s="62">
        <f t="shared" si="0"/>
        <v>0</v>
      </c>
      <c r="E7" s="21" t="s">
        <v>395</v>
      </c>
      <c r="F7" s="19"/>
      <c r="I7" s="24"/>
      <c r="J7" s="24"/>
      <c r="K7" s="24"/>
      <c r="L7" s="24"/>
      <c r="N7" s="27"/>
      <c r="O7" s="28"/>
      <c r="P7" s="30"/>
    </row>
    <row r="8" spans="1:16" ht="17.25">
      <c r="A8" t="s">
        <v>400</v>
      </c>
      <c r="B8" s="65">
        <v>41990</v>
      </c>
      <c r="C8" s="65">
        <v>41990</v>
      </c>
      <c r="D8" s="62">
        <f t="shared" si="0"/>
        <v>0</v>
      </c>
      <c r="E8" s="21" t="s">
        <v>399</v>
      </c>
      <c r="F8" s="19"/>
      <c r="I8" s="24"/>
      <c r="J8" s="24"/>
      <c r="K8" s="24"/>
      <c r="L8" s="24"/>
      <c r="N8" s="27"/>
      <c r="O8" s="28"/>
      <c r="P8" s="30"/>
    </row>
    <row r="9" spans="1:16" ht="18">
      <c r="A9" t="s">
        <v>402</v>
      </c>
      <c r="B9" s="61">
        <v>42147</v>
      </c>
      <c r="C9" s="61">
        <v>42147</v>
      </c>
      <c r="D9" s="62">
        <f t="shared" si="0"/>
        <v>0</v>
      </c>
      <c r="E9" s="21" t="s">
        <v>401</v>
      </c>
      <c r="F9" s="19"/>
      <c r="I9" s="24"/>
      <c r="J9" s="24"/>
      <c r="K9" s="24"/>
      <c r="L9" s="24"/>
      <c r="N9" s="27"/>
      <c r="O9" s="28"/>
      <c r="P9" s="30"/>
    </row>
    <row r="10" spans="1:16" ht="17.25">
      <c r="A10" t="s">
        <v>406</v>
      </c>
      <c r="B10" s="66">
        <v>42106</v>
      </c>
      <c r="C10" s="4">
        <v>42106</v>
      </c>
      <c r="D10" s="62">
        <f t="shared" si="0"/>
        <v>0</v>
      </c>
      <c r="E10" s="21" t="s">
        <v>405</v>
      </c>
      <c r="F10" s="19"/>
      <c r="I10" s="24"/>
      <c r="J10" s="24"/>
      <c r="K10" s="24"/>
      <c r="L10" s="24"/>
      <c r="N10" s="27"/>
      <c r="O10" s="28"/>
      <c r="P10" s="30"/>
    </row>
    <row r="11" spans="1:16" ht="17.25">
      <c r="A11" s="3" t="s">
        <v>408</v>
      </c>
      <c r="B11" s="4">
        <v>41847</v>
      </c>
      <c r="C11" s="4">
        <v>41847</v>
      </c>
      <c r="D11" s="62">
        <f t="shared" si="0"/>
        <v>0</v>
      </c>
      <c r="E11" s="21" t="s">
        <v>407</v>
      </c>
      <c r="F11" s="19"/>
      <c r="I11" s="24"/>
      <c r="J11" s="24"/>
      <c r="K11" s="24"/>
      <c r="L11" s="24"/>
      <c r="N11" s="27"/>
      <c r="O11" s="28"/>
      <c r="P11" s="30"/>
    </row>
    <row r="12" spans="1:16" ht="17.25">
      <c r="B12" s="4"/>
      <c r="C12" s="4"/>
      <c r="D12" s="62">
        <f t="shared" si="0"/>
        <v>0</v>
      </c>
      <c r="E12" s="21" t="s">
        <v>409</v>
      </c>
      <c r="F12" s="19"/>
      <c r="I12" s="24"/>
      <c r="J12" s="24"/>
      <c r="K12" s="24"/>
      <c r="L12" s="24"/>
      <c r="N12" s="27"/>
      <c r="O12" s="28"/>
      <c r="P12" s="30"/>
    </row>
    <row r="13" spans="1:16" ht="17.25">
      <c r="A13" t="s">
        <v>411</v>
      </c>
      <c r="B13" s="4">
        <v>42046</v>
      </c>
      <c r="C13" s="4">
        <v>42046</v>
      </c>
      <c r="D13" s="62">
        <f t="shared" si="0"/>
        <v>0</v>
      </c>
      <c r="E13" s="21" t="s">
        <v>410</v>
      </c>
      <c r="F13" s="19"/>
      <c r="I13" s="24"/>
      <c r="J13" s="24"/>
      <c r="K13" s="24"/>
      <c r="L13" s="24"/>
      <c r="N13" s="27"/>
      <c r="O13" s="28"/>
      <c r="P13" s="30"/>
    </row>
    <row r="14" spans="1:16" ht="17.25">
      <c r="A14" t="s">
        <v>413</v>
      </c>
      <c r="B14" s="4">
        <v>42092</v>
      </c>
      <c r="C14" s="4">
        <v>42092</v>
      </c>
      <c r="D14" s="62">
        <f t="shared" si="0"/>
        <v>0</v>
      </c>
      <c r="E14" s="21" t="s">
        <v>412</v>
      </c>
      <c r="F14" s="19"/>
      <c r="I14" s="24"/>
      <c r="J14" s="24"/>
      <c r="K14" s="24"/>
      <c r="L14" s="24"/>
      <c r="N14" s="27"/>
      <c r="O14" s="28"/>
      <c r="P14" s="30"/>
    </row>
    <row r="15" spans="1:16" ht="17.25">
      <c r="A15" t="s">
        <v>415</v>
      </c>
      <c r="B15" s="67">
        <v>42031</v>
      </c>
      <c r="C15" s="67">
        <v>42031</v>
      </c>
      <c r="D15" s="62">
        <f t="shared" si="0"/>
        <v>0</v>
      </c>
      <c r="E15" s="21" t="s">
        <v>414</v>
      </c>
      <c r="F15" s="19"/>
      <c r="I15" s="24"/>
      <c r="J15" s="24"/>
      <c r="K15" s="24"/>
      <c r="L15" s="24"/>
      <c r="N15" s="27"/>
      <c r="O15" s="28"/>
      <c r="P15" s="30"/>
    </row>
    <row r="16" spans="1:16" ht="17.25">
      <c r="A16" t="s">
        <v>417</v>
      </c>
      <c r="B16" s="4">
        <v>41855</v>
      </c>
      <c r="C16" s="4">
        <v>41855</v>
      </c>
      <c r="D16" s="62">
        <f t="shared" si="0"/>
        <v>0</v>
      </c>
      <c r="E16" s="20" t="s">
        <v>416</v>
      </c>
      <c r="F16" s="19"/>
      <c r="I16" s="24"/>
      <c r="J16" s="24"/>
      <c r="K16" s="24"/>
      <c r="L16" s="24"/>
      <c r="N16" s="27"/>
      <c r="O16" s="28"/>
      <c r="P16" s="30"/>
    </row>
    <row r="17" spans="1:16" ht="17.25">
      <c r="A17" t="s">
        <v>421</v>
      </c>
      <c r="B17" s="4">
        <v>41852</v>
      </c>
      <c r="C17" s="4">
        <v>41852</v>
      </c>
      <c r="D17" s="62">
        <f t="shared" si="0"/>
        <v>0</v>
      </c>
      <c r="E17" s="21" t="s">
        <v>420</v>
      </c>
      <c r="F17" s="19"/>
      <c r="I17" s="24"/>
      <c r="J17" s="24"/>
      <c r="K17" s="24"/>
      <c r="L17" s="24"/>
      <c r="N17" s="27"/>
      <c r="O17" s="28"/>
      <c r="P17" s="30"/>
    </row>
    <row r="18" spans="1:16" ht="18.75">
      <c r="A18" s="68" t="s">
        <v>425</v>
      </c>
      <c r="B18" s="61">
        <v>41596</v>
      </c>
      <c r="C18" s="61">
        <v>41596</v>
      </c>
      <c r="D18" s="62">
        <f t="shared" si="0"/>
        <v>0</v>
      </c>
      <c r="E18" s="21" t="s">
        <v>424</v>
      </c>
      <c r="F18" s="19"/>
      <c r="I18" s="24"/>
      <c r="J18" s="24"/>
      <c r="K18" s="24"/>
      <c r="L18" s="24"/>
      <c r="N18" s="27"/>
      <c r="O18" s="28"/>
      <c r="P18" s="30"/>
    </row>
    <row r="19" spans="1:16" ht="17.25">
      <c r="A19" t="s">
        <v>427</v>
      </c>
      <c r="D19">
        <v>0</v>
      </c>
      <c r="E19" s="21" t="s">
        <v>426</v>
      </c>
      <c r="F19" s="19"/>
      <c r="I19" s="24"/>
      <c r="J19" s="24"/>
      <c r="K19" s="24"/>
      <c r="L19" s="24"/>
      <c r="N19" s="27"/>
      <c r="O19" s="28"/>
      <c r="P19" s="30"/>
    </row>
    <row r="20" spans="1:16" ht="15.75" thickBot="1">
      <c r="A20" t="s">
        <v>435</v>
      </c>
      <c r="B20" s="4">
        <v>41052</v>
      </c>
      <c r="C20" s="4">
        <v>41052</v>
      </c>
      <c r="D20" s="62">
        <f>DATEDIF(B20,C20,"D")</f>
        <v>0</v>
      </c>
      <c r="E20" s="21" t="s">
        <v>434</v>
      </c>
      <c r="F20" s="19"/>
      <c r="I20" s="17"/>
      <c r="J20" s="17"/>
      <c r="K20" s="17"/>
      <c r="L20" s="17"/>
      <c r="N20" s="11"/>
      <c r="O20" s="11"/>
    </row>
    <row r="21" spans="1:16" ht="15">
      <c r="A21" s="3" t="s">
        <v>445</v>
      </c>
      <c r="B21" s="74" t="s">
        <v>447</v>
      </c>
      <c r="C21" s="74" t="s">
        <v>447</v>
      </c>
      <c r="D21" s="62">
        <v>0</v>
      </c>
      <c r="E21" s="21" t="s">
        <v>444</v>
      </c>
      <c r="F21" s="19"/>
      <c r="N21" s="24"/>
      <c r="O21" s="13"/>
    </row>
    <row r="22" spans="1:16" ht="15.75" thickBot="1">
      <c r="A22" t="s">
        <v>456</v>
      </c>
      <c r="D22">
        <v>0</v>
      </c>
      <c r="E22" s="21" t="s">
        <v>455</v>
      </c>
      <c r="F22" s="19"/>
      <c r="N22" s="11"/>
      <c r="O22" s="11"/>
    </row>
    <row r="23" spans="1:16" ht="15">
      <c r="A23" t="s">
        <v>459</v>
      </c>
      <c r="B23" s="76" t="s">
        <v>458</v>
      </c>
      <c r="D23">
        <v>0</v>
      </c>
      <c r="E23" s="21" t="s">
        <v>457</v>
      </c>
      <c r="F23" s="19"/>
    </row>
    <row r="24" spans="1:16" ht="15">
      <c r="A24" s="3" t="s">
        <v>468</v>
      </c>
      <c r="B24" s="4">
        <v>41816</v>
      </c>
      <c r="D24">
        <v>0</v>
      </c>
      <c r="E24" s="21" t="s">
        <v>467</v>
      </c>
      <c r="F24" s="19"/>
    </row>
    <row r="25" spans="1:16" ht="15">
      <c r="A25" t="s">
        <v>474</v>
      </c>
      <c r="B25" s="79">
        <v>41427</v>
      </c>
      <c r="D25">
        <v>0</v>
      </c>
      <c r="E25" s="19" t="s">
        <v>473</v>
      </c>
      <c r="F25" s="19"/>
    </row>
    <row r="26" spans="1:16" ht="15">
      <c r="A26" t="s">
        <v>478</v>
      </c>
      <c r="D26">
        <v>0</v>
      </c>
      <c r="E26" s="19" t="s">
        <v>477</v>
      </c>
      <c r="F26" s="19"/>
    </row>
    <row r="27" spans="1:16" ht="15">
      <c r="A27" t="s">
        <v>466</v>
      </c>
      <c r="B27" s="69">
        <v>42109</v>
      </c>
      <c r="C27" s="69">
        <v>42111</v>
      </c>
      <c r="D27" s="62">
        <f>DATEDIF(B27,C27,"D")</f>
        <v>2</v>
      </c>
      <c r="E27" s="21" t="s">
        <v>465</v>
      </c>
      <c r="F27" s="19"/>
    </row>
    <row r="28" spans="1:16" ht="15">
      <c r="A28" t="s">
        <v>437</v>
      </c>
      <c r="D28">
        <v>5</v>
      </c>
      <c r="E28" s="21" t="s">
        <v>436</v>
      </c>
      <c r="F28" s="19"/>
    </row>
    <row r="29" spans="1:16" ht="18">
      <c r="A29" s="3" t="s">
        <v>429</v>
      </c>
      <c r="B29" s="70"/>
      <c r="D29">
        <v>6</v>
      </c>
      <c r="E29" s="21" t="s">
        <v>428</v>
      </c>
      <c r="F29" s="19"/>
    </row>
    <row r="30" spans="1:16" ht="15">
      <c r="A30" t="s">
        <v>443</v>
      </c>
      <c r="D30" s="62">
        <v>7</v>
      </c>
      <c r="E30" s="21" t="s">
        <v>442</v>
      </c>
      <c r="F30" s="19"/>
    </row>
    <row r="31" spans="1:16" ht="15">
      <c r="A31" t="s">
        <v>463</v>
      </c>
      <c r="B31" s="33" t="s">
        <v>464</v>
      </c>
      <c r="D31">
        <v>9</v>
      </c>
      <c r="E31" s="21" t="s">
        <v>462</v>
      </c>
      <c r="F31" s="19"/>
    </row>
    <row r="32" spans="1:16" ht="16.5">
      <c r="A32" t="s">
        <v>433</v>
      </c>
      <c r="B32" s="72">
        <v>41200</v>
      </c>
      <c r="D32">
        <v>10</v>
      </c>
      <c r="E32" s="21" t="s">
        <v>432</v>
      </c>
      <c r="F32" s="19"/>
      <c r="G32" s="20"/>
    </row>
    <row r="33" spans="1:16" ht="15">
      <c r="D33">
        <v>22</v>
      </c>
      <c r="E33" s="60" t="s">
        <v>479</v>
      </c>
      <c r="F33" s="25"/>
    </row>
    <row r="34" spans="1:16" s="17" customFormat="1" ht="15">
      <c r="A34" t="s">
        <v>461</v>
      </c>
      <c r="B34" s="4">
        <v>41487</v>
      </c>
      <c r="C34" s="4">
        <v>41512</v>
      </c>
      <c r="D34" s="62">
        <f>DATEDIF(B34,C34,"D")</f>
        <v>25</v>
      </c>
      <c r="E34" s="22" t="s">
        <v>460</v>
      </c>
      <c r="F34" s="15"/>
      <c r="I34"/>
      <c r="J34"/>
      <c r="K34"/>
      <c r="L34"/>
      <c r="M34"/>
      <c r="N34"/>
      <c r="O34"/>
      <c r="P34"/>
    </row>
    <row r="35" spans="1:16" s="17" customFormat="1" ht="18">
      <c r="A35" t="s">
        <v>452</v>
      </c>
      <c r="B35" s="61">
        <v>40974</v>
      </c>
      <c r="C35" s="61">
        <v>41002</v>
      </c>
      <c r="D35" s="62">
        <f>DATEDIF(B35,C35,"D")</f>
        <v>28</v>
      </c>
      <c r="E35" s="21" t="s">
        <v>451</v>
      </c>
      <c r="F35" s="19"/>
      <c r="I35"/>
      <c r="J35"/>
      <c r="K35"/>
      <c r="L35"/>
      <c r="M35"/>
      <c r="N35"/>
      <c r="O35"/>
      <c r="P35"/>
    </row>
    <row r="36" spans="1:16" s="17" customFormat="1" ht="18">
      <c r="A36" t="s">
        <v>404</v>
      </c>
      <c r="B36" s="61">
        <v>41934</v>
      </c>
      <c r="C36" s="61">
        <v>41965</v>
      </c>
      <c r="D36" s="62">
        <f>DATEDIF(B36,C36,"D")</f>
        <v>31</v>
      </c>
      <c r="E36" s="21" t="s">
        <v>403</v>
      </c>
      <c r="F36" s="19"/>
      <c r="I36"/>
      <c r="J36"/>
      <c r="K36"/>
      <c r="L36"/>
      <c r="M36"/>
      <c r="N36"/>
      <c r="O36"/>
      <c r="P36"/>
    </row>
    <row r="37" spans="1:16" s="17" customFormat="1" ht="15">
      <c r="A37" t="s">
        <v>419</v>
      </c>
      <c r="B37" s="67">
        <v>42126</v>
      </c>
      <c r="C37" s="67">
        <v>42165</v>
      </c>
      <c r="D37" s="62">
        <f>DATEDIF(B37,C37,"D")</f>
        <v>39</v>
      </c>
      <c r="E37" s="21" t="s">
        <v>418</v>
      </c>
      <c r="F37" s="19"/>
      <c r="I37"/>
      <c r="J37"/>
      <c r="K37"/>
      <c r="L37"/>
      <c r="M37"/>
      <c r="N37"/>
      <c r="O37"/>
      <c r="P37"/>
    </row>
    <row r="38" spans="1:16" s="17" customFormat="1" ht="18">
      <c r="A38" t="s">
        <v>385</v>
      </c>
      <c r="B38" s="61">
        <v>42121</v>
      </c>
      <c r="C38" s="64">
        <v>42164</v>
      </c>
      <c r="D38" s="62">
        <f>DATEDIF(B38,C38,"D")</f>
        <v>43</v>
      </c>
      <c r="E38" s="63" t="s">
        <v>384</v>
      </c>
      <c r="F38" s="19"/>
      <c r="I38"/>
      <c r="J38"/>
      <c r="K38"/>
      <c r="L38"/>
      <c r="M38"/>
      <c r="N38"/>
      <c r="O38"/>
      <c r="P38"/>
    </row>
    <row r="39" spans="1:16" s="17" customFormat="1" ht="18.75">
      <c r="A39" s="68" t="s">
        <v>431</v>
      </c>
      <c r="B39"/>
      <c r="C39"/>
      <c r="D39" s="71">
        <v>46</v>
      </c>
      <c r="E39" s="21" t="s">
        <v>430</v>
      </c>
      <c r="F39" s="19" t="s">
        <v>382</v>
      </c>
      <c r="I39"/>
      <c r="J39"/>
      <c r="K39"/>
      <c r="L39"/>
      <c r="M39"/>
      <c r="N39"/>
      <c r="O39"/>
      <c r="P39"/>
    </row>
    <row r="40" spans="1:16" s="17" customFormat="1" ht="18">
      <c r="A40" s="3" t="s">
        <v>448</v>
      </c>
      <c r="B40" s="64">
        <v>42120</v>
      </c>
      <c r="C40" s="69">
        <v>42175</v>
      </c>
      <c r="D40" s="62">
        <f>DATEDIF(B40,C40,"D")</f>
        <v>55</v>
      </c>
      <c r="E40" s="21" t="s">
        <v>446</v>
      </c>
      <c r="F40" s="19"/>
      <c r="I40"/>
      <c r="J40"/>
      <c r="K40"/>
      <c r="L40"/>
      <c r="M40"/>
      <c r="N40"/>
      <c r="O40"/>
      <c r="P40"/>
    </row>
    <row r="41" spans="1:16" s="17" customFormat="1" ht="18">
      <c r="A41" t="s">
        <v>322</v>
      </c>
      <c r="B41" s="61">
        <v>42108</v>
      </c>
      <c r="C41" s="61">
        <v>42181</v>
      </c>
      <c r="D41" s="62">
        <f>DATEDIF(B41,C41,"D")</f>
        <v>73</v>
      </c>
      <c r="E41" s="21" t="s">
        <v>389</v>
      </c>
      <c r="F41" s="19"/>
      <c r="I41"/>
      <c r="J41"/>
      <c r="K41"/>
      <c r="L41"/>
      <c r="M41"/>
      <c r="N41"/>
      <c r="O41"/>
      <c r="P41"/>
    </row>
    <row r="42" spans="1:16" s="17" customFormat="1" ht="19.5">
      <c r="A42" t="s">
        <v>476</v>
      </c>
      <c r="B42"/>
      <c r="C42"/>
      <c r="D42">
        <v>90</v>
      </c>
      <c r="E42" s="21" t="s">
        <v>475</v>
      </c>
      <c r="F42" s="16"/>
      <c r="I42"/>
      <c r="J42"/>
      <c r="K42"/>
      <c r="L42"/>
      <c r="M42"/>
      <c r="N42"/>
      <c r="O42"/>
      <c r="P42"/>
    </row>
    <row r="43" spans="1:16" s="17" customFormat="1" ht="15">
      <c r="A43" t="s">
        <v>398</v>
      </c>
      <c r="B43" s="65">
        <v>42086</v>
      </c>
      <c r="C43" s="65">
        <v>42181</v>
      </c>
      <c r="D43" s="62">
        <f>DATEDIF(B43,C43,"D")</f>
        <v>95</v>
      </c>
      <c r="E43" s="21" t="s">
        <v>397</v>
      </c>
      <c r="F43" s="19"/>
      <c r="I43"/>
      <c r="J43"/>
      <c r="K43"/>
      <c r="L43"/>
      <c r="M43"/>
      <c r="N43"/>
      <c r="O43"/>
      <c r="P43"/>
    </row>
    <row r="44" spans="1:16" s="17" customFormat="1" ht="18">
      <c r="A44" t="s">
        <v>300</v>
      </c>
      <c r="B44" s="61">
        <v>41937</v>
      </c>
      <c r="C44" s="61">
        <v>42042</v>
      </c>
      <c r="D44" s="62">
        <f>DATEDIF(B44,C44,"D")</f>
        <v>105</v>
      </c>
      <c r="E44" s="21" t="s">
        <v>386</v>
      </c>
      <c r="F44" s="19"/>
      <c r="I44"/>
      <c r="J44"/>
      <c r="K44"/>
      <c r="L44"/>
      <c r="M44"/>
      <c r="N44"/>
      <c r="O44"/>
      <c r="P44"/>
    </row>
    <row r="45" spans="1:16" s="17" customFormat="1" ht="18">
      <c r="A45" t="s">
        <v>450</v>
      </c>
      <c r="B45" s="75">
        <v>40421</v>
      </c>
      <c r="C45" s="61">
        <v>40527</v>
      </c>
      <c r="D45" s="62">
        <f>DATEDIF(B45,C45,"D")</f>
        <v>106</v>
      </c>
      <c r="E45" s="21" t="s">
        <v>449</v>
      </c>
      <c r="F45" s="14"/>
      <c r="I45"/>
      <c r="J45"/>
      <c r="K45"/>
      <c r="L45"/>
      <c r="M45"/>
      <c r="N45"/>
      <c r="O45"/>
      <c r="P45"/>
    </row>
    <row r="46" spans="1:16" s="17" customFormat="1" ht="15">
      <c r="A46" t="s">
        <v>472</v>
      </c>
      <c r="B46" s="78">
        <v>41167</v>
      </c>
      <c r="C46" s="78">
        <v>41277</v>
      </c>
      <c r="D46" s="62">
        <f>DATEDIF(B46,C46,"D")</f>
        <v>110</v>
      </c>
      <c r="E46" s="19" t="s">
        <v>471</v>
      </c>
      <c r="F46" s="19"/>
      <c r="I46"/>
      <c r="J46"/>
      <c r="K46"/>
      <c r="L46"/>
      <c r="M46"/>
      <c r="N46"/>
      <c r="O46"/>
      <c r="P46"/>
    </row>
    <row r="47" spans="1:16" s="17" customFormat="1" ht="15">
      <c r="A47" t="s">
        <v>441</v>
      </c>
      <c r="B47"/>
      <c r="C47"/>
      <c r="D47" s="62">
        <v>131</v>
      </c>
      <c r="E47" s="21" t="s">
        <v>440</v>
      </c>
      <c r="F47" s="19"/>
      <c r="I47"/>
      <c r="J47"/>
      <c r="K47"/>
      <c r="L47"/>
      <c r="M47"/>
      <c r="N47"/>
      <c r="O47"/>
      <c r="P47"/>
    </row>
    <row r="48" spans="1:16" s="17" customFormat="1" ht="18">
      <c r="A48" t="s">
        <v>423</v>
      </c>
      <c r="B48" s="4">
        <v>41899</v>
      </c>
      <c r="C48" s="61">
        <v>42129</v>
      </c>
      <c r="D48" s="62">
        <f>DATEDIF(B48,C48,"D")</f>
        <v>230</v>
      </c>
      <c r="E48" s="21" t="s">
        <v>422</v>
      </c>
      <c r="F48" s="19"/>
      <c r="I48"/>
      <c r="J48"/>
      <c r="K48"/>
      <c r="L48"/>
      <c r="M48"/>
      <c r="N48"/>
      <c r="O48"/>
      <c r="P48"/>
    </row>
    <row r="49" spans="1:16" s="17" customFormat="1" ht="18">
      <c r="A49" s="3" t="s">
        <v>470</v>
      </c>
      <c r="B49" s="77">
        <v>41516</v>
      </c>
      <c r="C49" s="61">
        <v>41780</v>
      </c>
      <c r="D49" s="62">
        <f>DATEDIF(B49,C49,"D")</f>
        <v>264</v>
      </c>
      <c r="E49" s="21" t="s">
        <v>469</v>
      </c>
      <c r="F49" s="19"/>
      <c r="I49"/>
      <c r="J49"/>
      <c r="K49"/>
      <c r="L49"/>
      <c r="M49"/>
      <c r="N49"/>
      <c r="O49"/>
      <c r="P49"/>
    </row>
    <row r="50" spans="1:16" s="17" customFormat="1" ht="18">
      <c r="A50" t="s">
        <v>454</v>
      </c>
      <c r="B50" s="67">
        <v>40764</v>
      </c>
      <c r="C50" s="61">
        <v>41651</v>
      </c>
      <c r="D50" s="62">
        <f>DATEDIF(B50,C50,"D")</f>
        <v>887</v>
      </c>
      <c r="E50" s="21" t="s">
        <v>453</v>
      </c>
      <c r="F50" s="19"/>
      <c r="I50"/>
      <c r="J50"/>
      <c r="K50"/>
      <c r="L50"/>
      <c r="M50"/>
      <c r="N50"/>
      <c r="O50"/>
      <c r="P50"/>
    </row>
    <row r="51" spans="1:16" s="17" customFormat="1" ht="17.25">
      <c r="A51" s="3" t="s">
        <v>439</v>
      </c>
      <c r="B51" s="73">
        <v>40933</v>
      </c>
      <c r="C51" s="4">
        <v>42180</v>
      </c>
      <c r="D51" s="62">
        <f>DATEDIF(B51,C51,"D")</f>
        <v>1247</v>
      </c>
      <c r="E51" s="21" t="s">
        <v>438</v>
      </c>
      <c r="F51" s="19"/>
      <c r="I51"/>
      <c r="J51"/>
      <c r="K51"/>
      <c r="L51"/>
      <c r="M51"/>
      <c r="N51"/>
      <c r="O51"/>
      <c r="P51"/>
    </row>
  </sheetData>
  <sortState ref="A2:F50">
    <sortCondition ref="D1"/>
  </sortState>
  <phoneticPr fontId="5"/>
  <hyperlinks>
    <hyperlink ref="A11" r:id="rId1"/>
    <hyperlink ref="B15" r:id="rId2" display="http://blog.goo.ne.jp/happy-fruits222/e/9656243d3c087eb2bc13a1e09891832a"/>
    <hyperlink ref="C15" r:id="rId3" display="http://blog.goo.ne.jp/happy-fruits222/e/9656243d3c087eb2bc13a1e09891832a"/>
    <hyperlink ref="C37" r:id="rId4" location="entry494" tooltip="記事の先頭へ" display="http://waterdoragon.blog.fc2.com/blog-category-72.html - entry494"/>
    <hyperlink ref="B37" r:id="rId5" location="entry474" tooltip="記事の先頭へ" display="entry474"/>
    <hyperlink ref="A29" r:id="rId6"/>
    <hyperlink ref="A51" r:id="rId7"/>
    <hyperlink ref="A21" r:id="rId8" display="http://mmhkurara.exblog.jp/"/>
    <hyperlink ref="A40" r:id="rId9"/>
    <hyperlink ref="B50" r:id="rId10" display="http://haruyasahi.exblog.jp/16087251/"/>
    <hyperlink ref="A24" r:id="rId11"/>
    <hyperlink ref="A49" r:id="rId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vt:i4>
      </vt:variant>
    </vt:vector>
  </HeadingPairs>
  <TitlesOfParts>
    <vt:vector size="26" baseType="lpstr">
      <vt:lpstr>Sheet1</vt:lpstr>
      <vt:lpstr>Sheet2</vt:lpstr>
      <vt:lpstr>ダイエット始めます 2014年</vt:lpstr>
      <vt:lpstr>ダイエットやめます 2014ー2006年</vt:lpstr>
      <vt:lpstr>Sheet13</vt:lpstr>
      <vt:lpstr>ダイエット始めます (2)</vt:lpstr>
      <vt:lpstr>ダイエット始めます</vt:lpstr>
      <vt:lpstr>ダイエットやめます</vt:lpstr>
      <vt:lpstr>ダイエット開始時の文章と継続日数</vt:lpstr>
      <vt:lpstr>0日ダイエットとと1日以上ダイエットの違い</vt:lpstr>
      <vt:lpstr>単語頻度解析</vt:lpstr>
      <vt:lpstr>BMI</vt:lpstr>
      <vt:lpstr>一般人のデータ統計値(女性)</vt:lpstr>
      <vt:lpstr>一般人のデータ(女性)</vt:lpstr>
      <vt:lpstr>芸能人・モデルのスリーサイズ(原本) (2)</vt:lpstr>
      <vt:lpstr>芸能人・モデルのスリーサイズ(BMI測定)</vt:lpstr>
      <vt:lpstr>身長、BWH(エンジンとして採用) </vt:lpstr>
      <vt:lpstr>身長、BW</vt:lpstr>
      <vt:lpstr>身長のみ</vt:lpstr>
      <vt:lpstr>身長、B</vt:lpstr>
      <vt:lpstr>身長、W</vt:lpstr>
      <vt:lpstr>身長、H</vt:lpstr>
      <vt:lpstr>芸能人体重推論エンジン(学習データ)</vt:lpstr>
      <vt:lpstr>AKBメンバ体重推論結果</vt:lpstr>
      <vt:lpstr>二次元美少女キャラクターのスリーサイズ1</vt:lpstr>
      <vt:lpstr>Sheet1!more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2015-07-10T09:23:33Z</dcterms:modified>
</cp:coreProperties>
</file>